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3" activeTab="4"/>
  </bookViews>
  <sheets>
    <sheet name="Žactvo" sheetId="1" state="hidden" r:id="rId1"/>
    <sheet name="Dorost" sheetId="2" state="hidden" r:id="rId2"/>
    <sheet name="Dospělí" sheetId="3" state="hidden" r:id="rId3"/>
    <sheet name="Výsledkovka žactvo" sheetId="4" r:id="rId4"/>
    <sheet name="Výsledkovka dorost" sheetId="5" r:id="rId5"/>
    <sheet name="Výsledkovka dospělí" sheetId="6" r:id="rId6"/>
  </sheets>
  <definedNames>
    <definedName name="Excel_BuiltIn_Print_Area_1_1">#REF!</definedName>
    <definedName name="Excel_BuiltIn_Print_Area_10_1">#REF!</definedName>
    <definedName name="Excel_BuiltIn_Print_Area_2_1">#REF!</definedName>
    <definedName name="Excel_BuiltIn_Print_Area_9_1">#REF!</definedName>
    <definedName name="_xlnm.Print_Area" localSheetId="1">'Dorost'!$A$1:$G$14</definedName>
    <definedName name="_xlnm.Print_Area" localSheetId="2">'Dospělí'!$A$1:$G$17</definedName>
    <definedName name="_xlnm.Print_Area" localSheetId="4">'Výsledkovka dorost'!$B$1:$F$14</definedName>
    <definedName name="_xlnm.Print_Area" localSheetId="5">'Výsledkovka dospělí'!$B$1:$F$16</definedName>
    <definedName name="_xlnm.Print_Area" localSheetId="3">'Výsledkovka žactvo'!$B$1:$F$13</definedName>
    <definedName name="_xlnm.Print_Area" localSheetId="0">'Žactvo'!$A$1:$G$13</definedName>
  </definedNames>
  <calcPr fullCalcOnLoad="1"/>
</workbook>
</file>

<file path=xl/sharedStrings.xml><?xml version="1.0" encoding="utf-8"?>
<sst xmlns="http://schemas.openxmlformats.org/spreadsheetml/2006/main" count="107" uniqueCount="72">
  <si>
    <t>Datum: 31.12.2013</t>
  </si>
  <si>
    <t>Ročník</t>
  </si>
  <si>
    <t>Startovní čas</t>
  </si>
  <si>
    <t>Cílový čas</t>
  </si>
  <si>
    <t>Výsledný čas</t>
  </si>
  <si>
    <t>Pořadí</t>
  </si>
  <si>
    <t>Prezenční listina - JABLONECKÁ ŠESTIDENNÍ 2013</t>
  </si>
  <si>
    <t>Kategorie: žactvo - volná technika</t>
  </si>
  <si>
    <t>Délka tratě: 2 kola</t>
  </si>
  <si>
    <t>Startovní číslo</t>
  </si>
  <si>
    <t>Příjmení, jméno, klub</t>
  </si>
  <si>
    <t>Seidlová Eliška, Čivrný Matyáš ČSKL</t>
  </si>
  <si>
    <t>Matínková  Monika, Šikola Jindřich ČSKL</t>
  </si>
  <si>
    <t>Ježková Matilda, Čermák Ondřej  DULI</t>
  </si>
  <si>
    <t xml:space="preserve">Čermáková Sára,    Gebouská Marek  DULI                       </t>
  </si>
  <si>
    <t>Hasmanová Markéta, Hašek adam. SCPL</t>
  </si>
  <si>
    <t>Vitáková Petra, Matulka Adam, SCPL</t>
  </si>
  <si>
    <t>Štruncová Martina, Horník Adam, SCPL</t>
  </si>
  <si>
    <t>Kořandrlová Martina, Hasman Ondřej SCPL</t>
  </si>
  <si>
    <t>Svobodová Saša, Zuna Ondřej, SCPL</t>
  </si>
  <si>
    <t>Beroušková Barbora, Richter Lukáš SCPL</t>
  </si>
  <si>
    <t>Zunová Štěpánka, Svoboda Vojtěch SCPL</t>
  </si>
  <si>
    <t>Nováková Jakubína, Svoboda Antonín, SCPL</t>
  </si>
  <si>
    <t>Masaříková Gabriela, Juna Josef, JBCN</t>
  </si>
  <si>
    <t>Křemenová Natálie, Machač Štěpán, JBCN</t>
  </si>
  <si>
    <t>Kapčiárová Michaela, Bříza Matěj JBCN</t>
  </si>
  <si>
    <t>Marxová Gabriela, Kopal Vilém JBCN</t>
  </si>
  <si>
    <t>Šibravová Eliška, Havle Martin DULI</t>
  </si>
  <si>
    <t>Vancová Kateřina, Tecl Matyáš DULI</t>
  </si>
  <si>
    <t>Antošová Barbora, Dufek Tomáš JBCN</t>
  </si>
  <si>
    <t>Pillerová Štěpánka, Zeman Jiří DULI</t>
  </si>
  <si>
    <t>Kategorie: dorci - volná technika</t>
  </si>
  <si>
    <t>Délka tratě: 4 kola</t>
  </si>
  <si>
    <t>17/67</t>
  </si>
  <si>
    <t>Paldusová Kristýna, Bohatý Aleš   JBCN</t>
  </si>
  <si>
    <t>19/69</t>
  </si>
  <si>
    <t>Nová Kateřina, Šaník Jan JBCN</t>
  </si>
  <si>
    <t>20/70</t>
  </si>
  <si>
    <t>Nováková Milada , Lehký Matyáš JBCN</t>
  </si>
  <si>
    <t>27/77</t>
  </si>
  <si>
    <t>Hynčicová Kateřina, Vanc Jan DULI</t>
  </si>
  <si>
    <t>28/78</t>
  </si>
  <si>
    <t>Krčková Eliška, Gebouský Ondřej DULI</t>
  </si>
  <si>
    <t>29/79</t>
  </si>
  <si>
    <t>Zapadlová Hana, Štulík Dominik, JIJD</t>
  </si>
  <si>
    <t>32/82</t>
  </si>
  <si>
    <t>Teclová Julie, Kejla Jan, DULI</t>
  </si>
  <si>
    <t>33/83</t>
  </si>
  <si>
    <t>Čermáková Sára,Luxemburg Jan  DULI</t>
  </si>
  <si>
    <t>Kategorie: dospěli - volná technika</t>
  </si>
  <si>
    <t>Délka tratě: 5 kol</t>
  </si>
  <si>
    <t>16/66</t>
  </si>
  <si>
    <t>Šaníková Tereza, Sýkora Jiří   JBCN</t>
  </si>
  <si>
    <t>18/68</t>
  </si>
  <si>
    <t>Zelenková Šárka, Krejčí Lukáš  JBCN</t>
  </si>
  <si>
    <t>21/71</t>
  </si>
  <si>
    <t>Trdovlá Adela, Feigl Filip JBCN</t>
  </si>
  <si>
    <t>22/72</t>
  </si>
  <si>
    <t>Kartousová Věra, Patrman Martin JBCN</t>
  </si>
  <si>
    <t>24/74</t>
  </si>
  <si>
    <t>Šperlová Zuzana, Šperl Milan JBCN</t>
  </si>
  <si>
    <t>23/73</t>
  </si>
  <si>
    <t>Beroušková Katka, Razým Vladislav SCPL</t>
  </si>
  <si>
    <t>25/75</t>
  </si>
  <si>
    <t>Hájková Eliška, Prášil Vojtěch JBCN</t>
  </si>
  <si>
    <t>26/76</t>
  </si>
  <si>
    <t>Lehká Gabriela, Masařík Ivan, Retro TEAM</t>
  </si>
  <si>
    <t>30/80</t>
  </si>
  <si>
    <t>Benešová Alena, Kittel Marek, JIJD</t>
  </si>
  <si>
    <t>31/81</t>
  </si>
  <si>
    <t>Hynčicová Petra,Škoda Jakub, DULI</t>
  </si>
  <si>
    <t>Výsledková listina - JABLONECKÁ ŠESTIDENNÍ 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</si>
</sst>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14" fontId="19" fillId="0" borderId="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11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21" fillId="11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14" fontId="18" fillId="0" borderId="0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14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center" vertical="center"/>
    </xf>
    <xf numFmtId="164" fontId="21" fillId="0" borderId="20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6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5" width="14.28125" style="0" customWidth="1"/>
    <col min="6" max="6" width="0" style="0" hidden="1" customWidth="1"/>
    <col min="7" max="7" width="10.7109375" style="0" customWidth="1"/>
  </cols>
  <sheetData>
    <row r="1" spans="1:254" s="1" customFormat="1" ht="18" customHeight="1">
      <c r="A1" s="23" t="s">
        <v>6</v>
      </c>
      <c r="B1" s="23"/>
      <c r="C1" s="23"/>
      <c r="D1" s="23"/>
      <c r="E1" s="23"/>
      <c r="F1" s="23"/>
      <c r="G1" s="23"/>
      <c r="IQ1"/>
      <c r="IR1"/>
      <c r="IS1"/>
      <c r="IT1"/>
    </row>
    <row r="2" spans="1:254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</row>
    <row r="3" spans="1:254" s="1" customFormat="1" ht="18" customHeight="1">
      <c r="A3" s="24" t="s">
        <v>7</v>
      </c>
      <c r="B3" s="24"/>
      <c r="C3" s="22" t="s">
        <v>0</v>
      </c>
      <c r="D3" s="22"/>
      <c r="E3" s="22"/>
      <c r="F3" s="22"/>
      <c r="G3" s="22"/>
      <c r="IQ3"/>
      <c r="IR3"/>
      <c r="IS3"/>
      <c r="IT3"/>
    </row>
    <row r="4" spans="1:254" s="1" customFormat="1" ht="18" customHeight="1">
      <c r="A4" s="2" t="s">
        <v>8</v>
      </c>
      <c r="B4" s="11"/>
      <c r="F4" s="3"/>
      <c r="G4" s="3"/>
      <c r="IQ4"/>
      <c r="IR4"/>
      <c r="IS4"/>
      <c r="IT4"/>
    </row>
    <row r="6" spans="1:13" ht="33" customHeight="1">
      <c r="A6" s="12" t="s">
        <v>9</v>
      </c>
      <c r="B6" s="4" t="s">
        <v>10</v>
      </c>
      <c r="C6" s="4" t="s">
        <v>1</v>
      </c>
      <c r="D6" s="5" t="s">
        <v>2</v>
      </c>
      <c r="E6" s="5" t="s">
        <v>3</v>
      </c>
      <c r="F6" s="6" t="s">
        <v>4</v>
      </c>
      <c r="G6" s="7" t="s">
        <v>5</v>
      </c>
      <c r="I6" s="13"/>
      <c r="J6" s="13"/>
      <c r="K6" s="13"/>
      <c r="L6" s="13"/>
      <c r="M6" s="13"/>
    </row>
    <row r="7" spans="1:13" ht="66" customHeight="1">
      <c r="A7" s="14">
        <v>1</v>
      </c>
      <c r="B7" s="15" t="s">
        <v>11</v>
      </c>
      <c r="C7" s="8"/>
      <c r="D7" s="9">
        <f aca="true" t="shared" si="0" ref="D7:E56">TIME(0,0,0)</f>
        <v>0</v>
      </c>
      <c r="E7" s="9">
        <f>TIME(0,11,27)</f>
        <v>0.007951388888888888</v>
      </c>
      <c r="F7" s="10">
        <f aca="true" t="shared" si="1" ref="F7:F38">E7-D7</f>
        <v>0.007951388888888888</v>
      </c>
      <c r="G7" s="8">
        <v>1</v>
      </c>
      <c r="I7" s="13"/>
      <c r="J7" s="13"/>
      <c r="K7" s="13"/>
      <c r="L7" s="13"/>
      <c r="M7" s="13"/>
    </row>
    <row r="8" spans="1:13" ht="66" customHeight="1">
      <c r="A8" s="14">
        <v>2</v>
      </c>
      <c r="B8" s="15" t="s">
        <v>12</v>
      </c>
      <c r="C8" s="8"/>
      <c r="D8" s="9">
        <f t="shared" si="0"/>
        <v>0</v>
      </c>
      <c r="E8" s="9">
        <f>TIME(0,11,24)</f>
        <v>0.007916666666666667</v>
      </c>
      <c r="F8" s="10">
        <f t="shared" si="1"/>
        <v>0.007916666666666667</v>
      </c>
      <c r="G8" s="8">
        <f aca="true" t="shared" si="2" ref="G8:G39">SUM(G7)+1</f>
        <v>2</v>
      </c>
      <c r="I8" s="13"/>
      <c r="J8" s="13"/>
      <c r="K8" s="13"/>
      <c r="L8" s="13"/>
      <c r="M8" s="13"/>
    </row>
    <row r="9" spans="1:13" ht="66" customHeight="1">
      <c r="A9" s="14">
        <v>3</v>
      </c>
      <c r="B9" s="15" t="s">
        <v>13</v>
      </c>
      <c r="C9" s="8"/>
      <c r="D9" s="9">
        <f t="shared" si="0"/>
        <v>0</v>
      </c>
      <c r="E9" s="9">
        <f>TIME(0,12,20)</f>
        <v>0.008564814814814815</v>
      </c>
      <c r="F9" s="10">
        <f t="shared" si="1"/>
        <v>0.008564814814814815</v>
      </c>
      <c r="G9" s="8">
        <f t="shared" si="2"/>
        <v>3</v>
      </c>
      <c r="I9" s="13"/>
      <c r="J9" s="13"/>
      <c r="K9" s="13"/>
      <c r="L9" s="13"/>
      <c r="M9" s="13"/>
    </row>
    <row r="10" spans="1:13" ht="66" customHeight="1">
      <c r="A10" s="14">
        <v>4</v>
      </c>
      <c r="B10" s="15" t="s">
        <v>14</v>
      </c>
      <c r="C10" s="8"/>
      <c r="D10" s="9">
        <f t="shared" si="0"/>
        <v>0</v>
      </c>
      <c r="E10" s="9">
        <f>TIME(0,9,12)</f>
        <v>0.006388888888888888</v>
      </c>
      <c r="F10" s="10">
        <f t="shared" si="1"/>
        <v>0.006388888888888888</v>
      </c>
      <c r="G10" s="8">
        <f t="shared" si="2"/>
        <v>4</v>
      </c>
      <c r="I10" s="13"/>
      <c r="J10" s="13"/>
      <c r="K10" s="13"/>
      <c r="L10" s="13"/>
      <c r="M10" s="13"/>
    </row>
    <row r="11" spans="1:13" ht="66" customHeight="1">
      <c r="A11" s="14">
        <v>5</v>
      </c>
      <c r="B11" s="15" t="s">
        <v>15</v>
      </c>
      <c r="C11" s="8"/>
      <c r="D11" s="9">
        <f t="shared" si="0"/>
        <v>0</v>
      </c>
      <c r="E11" s="9">
        <f>TIME(0,11,15)</f>
        <v>0.0078125</v>
      </c>
      <c r="F11" s="10">
        <f t="shared" si="1"/>
        <v>0.0078125</v>
      </c>
      <c r="G11" s="8">
        <f t="shared" si="2"/>
        <v>5</v>
      </c>
      <c r="I11" s="13"/>
      <c r="J11" s="13"/>
      <c r="K11" s="13"/>
      <c r="L11" s="13"/>
      <c r="M11" s="13"/>
    </row>
    <row r="12" spans="1:13" ht="66" customHeight="1">
      <c r="A12" s="14">
        <v>6</v>
      </c>
      <c r="B12" s="15" t="s">
        <v>16</v>
      </c>
      <c r="C12" s="8"/>
      <c r="D12" s="9">
        <f t="shared" si="0"/>
        <v>0</v>
      </c>
      <c r="E12" s="9">
        <f>TIME(0,12,39)</f>
        <v>0.008784722222222223</v>
      </c>
      <c r="F12" s="10">
        <f t="shared" si="1"/>
        <v>0.008784722222222223</v>
      </c>
      <c r="G12" s="8">
        <f t="shared" si="2"/>
        <v>6</v>
      </c>
      <c r="I12" s="13"/>
      <c r="J12" s="13"/>
      <c r="K12" s="13"/>
      <c r="L12" s="13"/>
      <c r="M12" s="13"/>
    </row>
    <row r="13" spans="1:13" ht="66" customHeight="1">
      <c r="A13" s="14">
        <v>7</v>
      </c>
      <c r="B13" s="15" t="s">
        <v>17</v>
      </c>
      <c r="C13" s="8"/>
      <c r="D13" s="9">
        <f t="shared" si="0"/>
        <v>0</v>
      </c>
      <c r="E13" s="9">
        <f>TIME(0,10,11)</f>
        <v>0.007071759259259259</v>
      </c>
      <c r="F13" s="10">
        <f t="shared" si="1"/>
        <v>0.007071759259259259</v>
      </c>
      <c r="G13" s="8">
        <f t="shared" si="2"/>
        <v>7</v>
      </c>
      <c r="I13" s="13"/>
      <c r="J13" s="13"/>
      <c r="K13" s="13"/>
      <c r="L13" s="13"/>
      <c r="M13" s="13"/>
    </row>
    <row r="14" spans="1:7" ht="66" customHeight="1">
      <c r="A14" s="14">
        <v>9</v>
      </c>
      <c r="B14" s="15" t="s">
        <v>18</v>
      </c>
      <c r="C14" s="8"/>
      <c r="D14" s="9">
        <f t="shared" si="0"/>
        <v>0</v>
      </c>
      <c r="E14" s="9">
        <f>TIME(0,9,54)</f>
        <v>0.006875</v>
      </c>
      <c r="F14" s="10">
        <f t="shared" si="1"/>
        <v>0.006875</v>
      </c>
      <c r="G14" s="8">
        <f t="shared" si="2"/>
        <v>8</v>
      </c>
    </row>
    <row r="15" spans="1:7" ht="66" customHeight="1">
      <c r="A15" s="14">
        <v>10</v>
      </c>
      <c r="B15" s="15" t="s">
        <v>19</v>
      </c>
      <c r="C15" s="8"/>
      <c r="D15" s="9">
        <f t="shared" si="0"/>
        <v>0</v>
      </c>
      <c r="E15" s="9">
        <f>TIME(0,9,45)</f>
        <v>0.0067708333333333336</v>
      </c>
      <c r="F15" s="10">
        <f t="shared" si="1"/>
        <v>0.0067708333333333336</v>
      </c>
      <c r="G15" s="8">
        <f t="shared" si="2"/>
        <v>9</v>
      </c>
    </row>
    <row r="16" spans="1:7" ht="66" customHeight="1">
      <c r="A16" s="14">
        <v>11</v>
      </c>
      <c r="B16" s="15" t="s">
        <v>20</v>
      </c>
      <c r="C16" s="8"/>
      <c r="D16" s="9">
        <f t="shared" si="0"/>
        <v>0</v>
      </c>
      <c r="E16" s="9">
        <f>TIME(0,10,45)</f>
        <v>0.007465277777777778</v>
      </c>
      <c r="F16" s="10">
        <f t="shared" si="1"/>
        <v>0.007465277777777778</v>
      </c>
      <c r="G16" s="8">
        <f t="shared" si="2"/>
        <v>10</v>
      </c>
    </row>
    <row r="17" spans="1:7" ht="66" customHeight="1">
      <c r="A17" s="14">
        <v>12</v>
      </c>
      <c r="B17" s="15" t="s">
        <v>21</v>
      </c>
      <c r="C17" s="8"/>
      <c r="D17" s="9">
        <f t="shared" si="0"/>
        <v>0</v>
      </c>
      <c r="E17" s="9">
        <f>TIME(0,11,27)</f>
        <v>0.007951388888888888</v>
      </c>
      <c r="F17" s="10">
        <f t="shared" si="1"/>
        <v>0.007951388888888888</v>
      </c>
      <c r="G17" s="8">
        <f t="shared" si="2"/>
        <v>11</v>
      </c>
    </row>
    <row r="18" spans="1:7" ht="66" customHeight="1">
      <c r="A18" s="14">
        <v>13</v>
      </c>
      <c r="B18" s="15" t="s">
        <v>22</v>
      </c>
      <c r="C18" s="8"/>
      <c r="D18" s="9">
        <f t="shared" si="0"/>
        <v>0</v>
      </c>
      <c r="E18" s="9">
        <f>TIME(0,12,57)</f>
        <v>0.008993055555555554</v>
      </c>
      <c r="F18" s="10">
        <f t="shared" si="1"/>
        <v>0.008993055555555554</v>
      </c>
      <c r="G18" s="8">
        <f t="shared" si="2"/>
        <v>12</v>
      </c>
    </row>
    <row r="19" spans="1:7" ht="66" customHeight="1">
      <c r="A19" s="14">
        <v>14</v>
      </c>
      <c r="B19" s="15" t="s">
        <v>23</v>
      </c>
      <c r="C19" s="8"/>
      <c r="D19" s="9">
        <f t="shared" si="0"/>
        <v>0</v>
      </c>
      <c r="E19" s="9">
        <f>TIME(0,9,2)</f>
        <v>0.006273148148148148</v>
      </c>
      <c r="F19" s="10">
        <f t="shared" si="1"/>
        <v>0.006273148148148148</v>
      </c>
      <c r="G19" s="8">
        <f t="shared" si="2"/>
        <v>13</v>
      </c>
    </row>
    <row r="20" spans="1:7" ht="66" customHeight="1">
      <c r="A20" s="14">
        <v>15</v>
      </c>
      <c r="B20" s="15" t="s">
        <v>24</v>
      </c>
      <c r="C20" s="8"/>
      <c r="D20" s="9">
        <f t="shared" si="0"/>
        <v>0</v>
      </c>
      <c r="E20" s="9">
        <f>TIME(0,15,0)</f>
        <v>0.010416666666666666</v>
      </c>
      <c r="F20" s="10">
        <f t="shared" si="1"/>
        <v>0.010416666666666666</v>
      </c>
      <c r="G20" s="8">
        <f t="shared" si="2"/>
        <v>14</v>
      </c>
    </row>
    <row r="21" spans="1:7" ht="66" customHeight="1">
      <c r="A21" s="14">
        <v>18</v>
      </c>
      <c r="B21" s="15" t="s">
        <v>25</v>
      </c>
      <c r="C21" s="8"/>
      <c r="D21" s="9">
        <f t="shared" si="0"/>
        <v>0</v>
      </c>
      <c r="E21" s="9">
        <f>TIME(0,10,9)</f>
        <v>0.0070486111111111105</v>
      </c>
      <c r="F21" s="10">
        <f t="shared" si="1"/>
        <v>0.0070486111111111105</v>
      </c>
      <c r="G21" s="8">
        <f t="shared" si="2"/>
        <v>15</v>
      </c>
    </row>
    <row r="22" spans="1:7" ht="66" customHeight="1">
      <c r="A22" s="14">
        <v>19</v>
      </c>
      <c r="B22" s="15" t="s">
        <v>26</v>
      </c>
      <c r="C22" s="8"/>
      <c r="D22" s="9">
        <f t="shared" si="0"/>
        <v>0</v>
      </c>
      <c r="E22" s="9">
        <f>TIME(0,10,57)</f>
        <v>0.007604166666666666</v>
      </c>
      <c r="F22" s="10">
        <f t="shared" si="1"/>
        <v>0.007604166666666666</v>
      </c>
      <c r="G22" s="8">
        <f t="shared" si="2"/>
        <v>16</v>
      </c>
    </row>
    <row r="23" spans="1:7" ht="66" customHeight="1">
      <c r="A23" s="14">
        <v>20</v>
      </c>
      <c r="B23" s="15" t="s">
        <v>27</v>
      </c>
      <c r="C23" s="8"/>
      <c r="D23" s="9">
        <f t="shared" si="0"/>
        <v>0</v>
      </c>
      <c r="E23" s="9">
        <f>TIME(0,8,57)</f>
        <v>0.006215277777777777</v>
      </c>
      <c r="F23" s="10">
        <f t="shared" si="1"/>
        <v>0.006215277777777777</v>
      </c>
      <c r="G23" s="8">
        <f t="shared" si="2"/>
        <v>17</v>
      </c>
    </row>
    <row r="24" spans="1:7" ht="66" customHeight="1">
      <c r="A24" s="14">
        <v>21</v>
      </c>
      <c r="B24" s="15" t="s">
        <v>28</v>
      </c>
      <c r="C24" s="8"/>
      <c r="D24" s="9">
        <f t="shared" si="0"/>
        <v>0</v>
      </c>
      <c r="E24" s="9">
        <f>TIME(0,9,30)</f>
        <v>0.006597222222222222</v>
      </c>
      <c r="F24" s="10">
        <f t="shared" si="1"/>
        <v>0.006597222222222222</v>
      </c>
      <c r="G24" s="8">
        <f t="shared" si="2"/>
        <v>18</v>
      </c>
    </row>
    <row r="25" spans="1:7" ht="66" customHeight="1">
      <c r="A25" s="14">
        <v>23</v>
      </c>
      <c r="B25" s="15" t="s">
        <v>29</v>
      </c>
      <c r="C25" s="8"/>
      <c r="D25" s="9">
        <f t="shared" si="0"/>
        <v>0</v>
      </c>
      <c r="E25" s="9">
        <f>TIME(0,8,40)</f>
        <v>0.006018518518518518</v>
      </c>
      <c r="F25" s="10">
        <f t="shared" si="1"/>
        <v>0.006018518518518518</v>
      </c>
      <c r="G25" s="8">
        <f t="shared" si="2"/>
        <v>19</v>
      </c>
    </row>
    <row r="26" spans="1:7" ht="66" customHeight="1">
      <c r="A26" s="14">
        <v>24</v>
      </c>
      <c r="B26" s="15" t="s">
        <v>30</v>
      </c>
      <c r="C26" s="8"/>
      <c r="D26" s="9">
        <f t="shared" si="0"/>
        <v>0</v>
      </c>
      <c r="E26" s="9">
        <f>TIME(0,9,33)</f>
        <v>0.006631944444444445</v>
      </c>
      <c r="F26" s="10">
        <f t="shared" si="1"/>
        <v>0.006631944444444445</v>
      </c>
      <c r="G26" s="8">
        <f t="shared" si="2"/>
        <v>20</v>
      </c>
    </row>
    <row r="27" spans="1:7" ht="66" customHeight="1">
      <c r="A27" s="14"/>
      <c r="B27" s="15"/>
      <c r="C27" s="8"/>
      <c r="D27" s="9">
        <f t="shared" si="0"/>
        <v>0</v>
      </c>
      <c r="E27" s="9"/>
      <c r="F27" s="10">
        <f t="shared" si="1"/>
        <v>0</v>
      </c>
      <c r="G27" s="8">
        <f t="shared" si="2"/>
        <v>21</v>
      </c>
    </row>
    <row r="28" spans="1:7" ht="66" customHeight="1">
      <c r="A28" s="14"/>
      <c r="B28" s="15"/>
      <c r="C28" s="8"/>
      <c r="D28" s="9">
        <f t="shared" si="0"/>
        <v>0</v>
      </c>
      <c r="E28" s="9">
        <f t="shared" si="0"/>
        <v>0</v>
      </c>
      <c r="F28" s="10">
        <f t="shared" si="1"/>
        <v>0</v>
      </c>
      <c r="G28" s="8">
        <f t="shared" si="2"/>
        <v>22</v>
      </c>
    </row>
    <row r="29" spans="1:7" ht="66" customHeight="1">
      <c r="A29" s="14"/>
      <c r="B29" s="15"/>
      <c r="C29" s="8"/>
      <c r="D29" s="9">
        <f t="shared" si="0"/>
        <v>0</v>
      </c>
      <c r="E29" s="9">
        <f t="shared" si="0"/>
        <v>0</v>
      </c>
      <c r="F29" s="10">
        <f t="shared" si="1"/>
        <v>0</v>
      </c>
      <c r="G29" s="8">
        <f t="shared" si="2"/>
        <v>23</v>
      </c>
    </row>
    <row r="30" spans="1:7" ht="66" customHeight="1">
      <c r="A30" s="14"/>
      <c r="B30" s="15"/>
      <c r="C30" s="8"/>
      <c r="D30" s="9">
        <f t="shared" si="0"/>
        <v>0</v>
      </c>
      <c r="E30" s="9">
        <f t="shared" si="0"/>
        <v>0</v>
      </c>
      <c r="F30" s="10">
        <f t="shared" si="1"/>
        <v>0</v>
      </c>
      <c r="G30" s="8">
        <f t="shared" si="2"/>
        <v>24</v>
      </c>
    </row>
    <row r="31" spans="1:7" ht="66" customHeight="1">
      <c r="A31" s="14"/>
      <c r="B31" s="15"/>
      <c r="C31" s="8"/>
      <c r="D31" s="9">
        <f t="shared" si="0"/>
        <v>0</v>
      </c>
      <c r="E31" s="9">
        <f t="shared" si="0"/>
        <v>0</v>
      </c>
      <c r="F31" s="10">
        <f t="shared" si="1"/>
        <v>0</v>
      </c>
      <c r="G31" s="8">
        <f t="shared" si="2"/>
        <v>25</v>
      </c>
    </row>
    <row r="32" spans="1:7" ht="66" customHeight="1">
      <c r="A32" s="14"/>
      <c r="B32" s="15"/>
      <c r="C32" s="8"/>
      <c r="D32" s="9">
        <f t="shared" si="0"/>
        <v>0</v>
      </c>
      <c r="E32" s="9">
        <f t="shared" si="0"/>
        <v>0</v>
      </c>
      <c r="F32" s="10">
        <f t="shared" si="1"/>
        <v>0</v>
      </c>
      <c r="G32" s="8">
        <f t="shared" si="2"/>
        <v>26</v>
      </c>
    </row>
    <row r="33" spans="1:7" ht="66" customHeight="1">
      <c r="A33" s="14"/>
      <c r="B33" s="15"/>
      <c r="C33" s="8"/>
      <c r="D33" s="9">
        <f t="shared" si="0"/>
        <v>0</v>
      </c>
      <c r="E33" s="9">
        <f t="shared" si="0"/>
        <v>0</v>
      </c>
      <c r="F33" s="10">
        <f t="shared" si="1"/>
        <v>0</v>
      </c>
      <c r="G33" s="8">
        <f t="shared" si="2"/>
        <v>27</v>
      </c>
    </row>
    <row r="34" spans="1:7" ht="66" customHeight="1">
      <c r="A34" s="14"/>
      <c r="B34" s="15"/>
      <c r="C34" s="8"/>
      <c r="D34" s="9">
        <f t="shared" si="0"/>
        <v>0</v>
      </c>
      <c r="E34" s="9">
        <f t="shared" si="0"/>
        <v>0</v>
      </c>
      <c r="F34" s="10">
        <f t="shared" si="1"/>
        <v>0</v>
      </c>
      <c r="G34" s="8">
        <f t="shared" si="2"/>
        <v>28</v>
      </c>
    </row>
    <row r="35" spans="1:7" ht="66" customHeight="1">
      <c r="A35" s="14"/>
      <c r="B35" s="15"/>
      <c r="C35" s="8"/>
      <c r="D35" s="9">
        <f t="shared" si="0"/>
        <v>0</v>
      </c>
      <c r="E35" s="9">
        <f t="shared" si="0"/>
        <v>0</v>
      </c>
      <c r="F35" s="10">
        <f t="shared" si="1"/>
        <v>0</v>
      </c>
      <c r="G35" s="8">
        <f t="shared" si="2"/>
        <v>29</v>
      </c>
    </row>
    <row r="36" spans="1:7" ht="66" customHeight="1">
      <c r="A36" s="14"/>
      <c r="B36" s="15"/>
      <c r="C36" s="8"/>
      <c r="D36" s="9">
        <f t="shared" si="0"/>
        <v>0</v>
      </c>
      <c r="E36" s="9">
        <f t="shared" si="0"/>
        <v>0</v>
      </c>
      <c r="F36" s="10">
        <f t="shared" si="1"/>
        <v>0</v>
      </c>
      <c r="G36" s="8">
        <f t="shared" si="2"/>
        <v>30</v>
      </c>
    </row>
    <row r="37" spans="1:7" ht="66" customHeight="1">
      <c r="A37" s="14"/>
      <c r="B37" s="15"/>
      <c r="C37" s="8"/>
      <c r="D37" s="9">
        <f t="shared" si="0"/>
        <v>0</v>
      </c>
      <c r="E37" s="9">
        <f t="shared" si="0"/>
        <v>0</v>
      </c>
      <c r="F37" s="10">
        <f t="shared" si="1"/>
        <v>0</v>
      </c>
      <c r="G37" s="8">
        <f t="shared" si="2"/>
        <v>31</v>
      </c>
    </row>
    <row r="38" spans="1:7" ht="66" customHeight="1">
      <c r="A38" s="14"/>
      <c r="B38" s="15"/>
      <c r="C38" s="8"/>
      <c r="D38" s="9">
        <f t="shared" si="0"/>
        <v>0</v>
      </c>
      <c r="E38" s="9">
        <f t="shared" si="0"/>
        <v>0</v>
      </c>
      <c r="F38" s="10">
        <f t="shared" si="1"/>
        <v>0</v>
      </c>
      <c r="G38" s="8">
        <f t="shared" si="2"/>
        <v>32</v>
      </c>
    </row>
    <row r="39" spans="1:7" ht="66" customHeight="1">
      <c r="A39" s="14"/>
      <c r="B39" s="15"/>
      <c r="C39" s="8"/>
      <c r="D39" s="9">
        <f t="shared" si="0"/>
        <v>0</v>
      </c>
      <c r="E39" s="9">
        <f t="shared" si="0"/>
        <v>0</v>
      </c>
      <c r="F39" s="10">
        <f aca="true" t="shared" si="3" ref="F39:F70">E39-D39</f>
        <v>0</v>
      </c>
      <c r="G39" s="8">
        <f t="shared" si="2"/>
        <v>33</v>
      </c>
    </row>
    <row r="40" spans="1:7" ht="66" customHeight="1">
      <c r="A40" s="14"/>
      <c r="B40" s="15"/>
      <c r="C40" s="8"/>
      <c r="D40" s="9">
        <f t="shared" si="0"/>
        <v>0</v>
      </c>
      <c r="E40" s="9">
        <f t="shared" si="0"/>
        <v>0</v>
      </c>
      <c r="F40" s="10">
        <f t="shared" si="3"/>
        <v>0</v>
      </c>
      <c r="G40" s="8">
        <f aca="true" t="shared" si="4" ref="G40:G56">SUM(G39)+1</f>
        <v>34</v>
      </c>
    </row>
    <row r="41" spans="1:7" ht="66" customHeight="1">
      <c r="A41" s="14"/>
      <c r="B41" s="15"/>
      <c r="C41" s="8"/>
      <c r="D41" s="9">
        <f t="shared" si="0"/>
        <v>0</v>
      </c>
      <c r="E41" s="9">
        <f t="shared" si="0"/>
        <v>0</v>
      </c>
      <c r="F41" s="10">
        <f t="shared" si="3"/>
        <v>0</v>
      </c>
      <c r="G41" s="8">
        <f t="shared" si="4"/>
        <v>35</v>
      </c>
    </row>
    <row r="42" spans="1:7" ht="66" customHeight="1">
      <c r="A42" s="14"/>
      <c r="B42" s="15"/>
      <c r="C42" s="8"/>
      <c r="D42" s="9">
        <f t="shared" si="0"/>
        <v>0</v>
      </c>
      <c r="E42" s="9">
        <f t="shared" si="0"/>
        <v>0</v>
      </c>
      <c r="F42" s="10">
        <f t="shared" si="3"/>
        <v>0</v>
      </c>
      <c r="G42" s="8">
        <f t="shared" si="4"/>
        <v>36</v>
      </c>
    </row>
    <row r="43" spans="1:7" ht="66" customHeight="1">
      <c r="A43" s="14"/>
      <c r="B43" s="15"/>
      <c r="C43" s="8"/>
      <c r="D43" s="9">
        <f t="shared" si="0"/>
        <v>0</v>
      </c>
      <c r="E43" s="9">
        <f t="shared" si="0"/>
        <v>0</v>
      </c>
      <c r="F43" s="10">
        <f t="shared" si="3"/>
        <v>0</v>
      </c>
      <c r="G43" s="8">
        <f t="shared" si="4"/>
        <v>37</v>
      </c>
    </row>
    <row r="44" spans="1:7" ht="66" customHeight="1">
      <c r="A44" s="14"/>
      <c r="B44" s="15"/>
      <c r="C44" s="8"/>
      <c r="D44" s="9">
        <f t="shared" si="0"/>
        <v>0</v>
      </c>
      <c r="E44" s="9">
        <f t="shared" si="0"/>
        <v>0</v>
      </c>
      <c r="F44" s="10">
        <f t="shared" si="3"/>
        <v>0</v>
      </c>
      <c r="G44" s="8">
        <f t="shared" si="4"/>
        <v>38</v>
      </c>
    </row>
    <row r="45" spans="1:7" ht="66" customHeight="1">
      <c r="A45" s="14"/>
      <c r="B45" s="15"/>
      <c r="C45" s="8"/>
      <c r="D45" s="9">
        <f t="shared" si="0"/>
        <v>0</v>
      </c>
      <c r="E45" s="9">
        <f t="shared" si="0"/>
        <v>0</v>
      </c>
      <c r="F45" s="10">
        <f t="shared" si="3"/>
        <v>0</v>
      </c>
      <c r="G45" s="8">
        <f t="shared" si="4"/>
        <v>39</v>
      </c>
    </row>
    <row r="46" spans="1:7" ht="66" customHeight="1">
      <c r="A46" s="14"/>
      <c r="B46" s="15"/>
      <c r="C46" s="8"/>
      <c r="D46" s="9">
        <f t="shared" si="0"/>
        <v>0</v>
      </c>
      <c r="E46" s="9">
        <f t="shared" si="0"/>
        <v>0</v>
      </c>
      <c r="F46" s="10">
        <f t="shared" si="3"/>
        <v>0</v>
      </c>
      <c r="G46" s="8">
        <f t="shared" si="4"/>
        <v>40</v>
      </c>
    </row>
    <row r="47" spans="1:7" ht="66" customHeight="1">
      <c r="A47" s="14"/>
      <c r="B47" s="15"/>
      <c r="C47" s="8"/>
      <c r="D47" s="9">
        <f t="shared" si="0"/>
        <v>0</v>
      </c>
      <c r="E47" s="9">
        <f t="shared" si="0"/>
        <v>0</v>
      </c>
      <c r="F47" s="10">
        <f t="shared" si="3"/>
        <v>0</v>
      </c>
      <c r="G47" s="8">
        <f t="shared" si="4"/>
        <v>41</v>
      </c>
    </row>
    <row r="48" spans="1:7" ht="66" customHeight="1">
      <c r="A48" s="14"/>
      <c r="B48" s="15"/>
      <c r="C48" s="8"/>
      <c r="D48" s="9">
        <f t="shared" si="0"/>
        <v>0</v>
      </c>
      <c r="E48" s="9">
        <f t="shared" si="0"/>
        <v>0</v>
      </c>
      <c r="F48" s="10">
        <f t="shared" si="3"/>
        <v>0</v>
      </c>
      <c r="G48" s="8">
        <f t="shared" si="4"/>
        <v>42</v>
      </c>
    </row>
    <row r="49" spans="1:7" ht="66" customHeight="1">
      <c r="A49" s="14"/>
      <c r="B49" s="15"/>
      <c r="C49" s="8"/>
      <c r="D49" s="9">
        <f t="shared" si="0"/>
        <v>0</v>
      </c>
      <c r="E49" s="9">
        <f t="shared" si="0"/>
        <v>0</v>
      </c>
      <c r="F49" s="10">
        <f t="shared" si="3"/>
        <v>0</v>
      </c>
      <c r="G49" s="8">
        <f t="shared" si="4"/>
        <v>43</v>
      </c>
    </row>
    <row r="50" spans="1:7" ht="66" customHeight="1">
      <c r="A50" s="14"/>
      <c r="B50" s="15"/>
      <c r="C50" s="8"/>
      <c r="D50" s="9">
        <f t="shared" si="0"/>
        <v>0</v>
      </c>
      <c r="E50" s="9">
        <f t="shared" si="0"/>
        <v>0</v>
      </c>
      <c r="F50" s="10">
        <f t="shared" si="3"/>
        <v>0</v>
      </c>
      <c r="G50" s="8">
        <f t="shared" si="4"/>
        <v>44</v>
      </c>
    </row>
    <row r="51" spans="1:7" ht="66" customHeight="1">
      <c r="A51" s="14"/>
      <c r="B51" s="15"/>
      <c r="C51" s="8"/>
      <c r="D51" s="9">
        <f t="shared" si="0"/>
        <v>0</v>
      </c>
      <c r="E51" s="9">
        <f t="shared" si="0"/>
        <v>0</v>
      </c>
      <c r="F51" s="10">
        <f t="shared" si="3"/>
        <v>0</v>
      </c>
      <c r="G51" s="8">
        <f t="shared" si="4"/>
        <v>45</v>
      </c>
    </row>
    <row r="52" spans="1:7" ht="66" customHeight="1">
      <c r="A52" s="14"/>
      <c r="B52" s="15"/>
      <c r="C52" s="8"/>
      <c r="D52" s="9">
        <f t="shared" si="0"/>
        <v>0</v>
      </c>
      <c r="E52" s="9">
        <f t="shared" si="0"/>
        <v>0</v>
      </c>
      <c r="F52" s="10">
        <f t="shared" si="3"/>
        <v>0</v>
      </c>
      <c r="G52" s="8">
        <f t="shared" si="4"/>
        <v>46</v>
      </c>
    </row>
    <row r="53" spans="1:7" ht="66" customHeight="1">
      <c r="A53" s="14"/>
      <c r="B53" s="15"/>
      <c r="C53" s="8"/>
      <c r="D53" s="9">
        <f t="shared" si="0"/>
        <v>0</v>
      </c>
      <c r="E53" s="9">
        <f t="shared" si="0"/>
        <v>0</v>
      </c>
      <c r="F53" s="10">
        <f t="shared" si="3"/>
        <v>0</v>
      </c>
      <c r="G53" s="8">
        <f t="shared" si="4"/>
        <v>47</v>
      </c>
    </row>
    <row r="54" spans="1:7" ht="66" customHeight="1">
      <c r="A54" s="14"/>
      <c r="B54" s="15"/>
      <c r="C54" s="8"/>
      <c r="D54" s="9">
        <f t="shared" si="0"/>
        <v>0</v>
      </c>
      <c r="E54" s="9">
        <f t="shared" si="0"/>
        <v>0</v>
      </c>
      <c r="F54" s="10">
        <f t="shared" si="3"/>
        <v>0</v>
      </c>
      <c r="G54" s="8">
        <f t="shared" si="4"/>
        <v>48</v>
      </c>
    </row>
    <row r="55" spans="1:7" ht="66" customHeight="1">
      <c r="A55" s="14"/>
      <c r="B55" s="15"/>
      <c r="C55" s="8"/>
      <c r="D55" s="9">
        <f t="shared" si="0"/>
        <v>0</v>
      </c>
      <c r="E55" s="9">
        <f t="shared" si="0"/>
        <v>0</v>
      </c>
      <c r="F55" s="10">
        <f t="shared" si="3"/>
        <v>0</v>
      </c>
      <c r="G55" s="8">
        <f t="shared" si="4"/>
        <v>49</v>
      </c>
    </row>
    <row r="56" spans="1:7" ht="66" customHeight="1">
      <c r="A56" s="14"/>
      <c r="B56" s="15"/>
      <c r="C56" s="8"/>
      <c r="D56" s="9">
        <f t="shared" si="0"/>
        <v>0</v>
      </c>
      <c r="E56" s="9">
        <f t="shared" si="0"/>
        <v>0</v>
      </c>
      <c r="F56" s="10">
        <f t="shared" si="3"/>
        <v>0</v>
      </c>
      <c r="G56" s="8">
        <f t="shared" si="4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10">
      <selection activeCell="B14" sqref="B6:E16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1406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3" t="s">
        <v>6</v>
      </c>
      <c r="B1" s="23"/>
      <c r="C1" s="23"/>
      <c r="D1" s="23"/>
      <c r="E1" s="23"/>
      <c r="F1" s="23"/>
      <c r="G1" s="23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4" t="s">
        <v>31</v>
      </c>
      <c r="B3" s="24"/>
      <c r="C3" s="24" t="s">
        <v>0</v>
      </c>
      <c r="D3" s="24"/>
      <c r="E3" s="24"/>
      <c r="F3" s="24"/>
      <c r="G3" s="24"/>
      <c r="IQ3"/>
      <c r="IR3"/>
      <c r="IS3"/>
      <c r="IT3"/>
      <c r="IU3"/>
    </row>
    <row r="4" spans="1:255" s="1" customFormat="1" ht="18" customHeight="1">
      <c r="A4" s="2" t="s">
        <v>32</v>
      </c>
      <c r="B4" s="11"/>
      <c r="C4" s="2"/>
      <c r="D4" s="2"/>
      <c r="E4" s="2"/>
      <c r="F4" s="16"/>
      <c r="G4" s="16"/>
      <c r="IQ4"/>
      <c r="IR4"/>
      <c r="IS4"/>
      <c r="IT4"/>
      <c r="IU4"/>
    </row>
    <row r="6" spans="1:14" ht="33" customHeight="1">
      <c r="A6" s="12" t="s">
        <v>9</v>
      </c>
      <c r="B6" s="4" t="s">
        <v>10</v>
      </c>
      <c r="C6" s="4" t="s">
        <v>1</v>
      </c>
      <c r="D6" s="5" t="s">
        <v>2</v>
      </c>
      <c r="E6" s="5" t="s">
        <v>3</v>
      </c>
      <c r="F6" s="6" t="s">
        <v>4</v>
      </c>
      <c r="G6" s="7" t="s">
        <v>5</v>
      </c>
      <c r="I6" s="13"/>
      <c r="J6" s="13"/>
      <c r="K6" s="13"/>
      <c r="L6" s="13"/>
      <c r="M6" s="13"/>
      <c r="N6" s="13"/>
    </row>
    <row r="7" spans="1:14" ht="66" customHeight="1">
      <c r="A7" s="17" t="s">
        <v>33</v>
      </c>
      <c r="B7" s="15" t="s">
        <v>34</v>
      </c>
      <c r="C7" s="8"/>
      <c r="D7" s="9">
        <f>TIME(0,0,0)</f>
        <v>0</v>
      </c>
      <c r="E7" s="9">
        <f>TIME(0,12,15)</f>
        <v>0.008506944444444444</v>
      </c>
      <c r="F7" s="10">
        <f aca="true" t="shared" si="0" ref="F7:F38">E7-D7</f>
        <v>0.008506944444444444</v>
      </c>
      <c r="G7" s="8">
        <v>1</v>
      </c>
      <c r="I7" s="13"/>
      <c r="J7" s="13"/>
      <c r="K7" s="13"/>
      <c r="L7" s="13"/>
      <c r="M7" s="13"/>
      <c r="N7" s="13"/>
    </row>
    <row r="8" spans="1:14" ht="66" customHeight="1">
      <c r="A8" s="18" t="s">
        <v>35</v>
      </c>
      <c r="B8" s="15" t="s">
        <v>36</v>
      </c>
      <c r="C8" s="8"/>
      <c r="D8" s="9">
        <f aca="true" t="shared" si="1" ref="D8:E39">TIME(0,0,0)</f>
        <v>0</v>
      </c>
      <c r="E8" s="9">
        <f>TIME(0,12,25)</f>
        <v>0.008622685185185185</v>
      </c>
      <c r="F8" s="10">
        <f t="shared" si="0"/>
        <v>0.008622685185185185</v>
      </c>
      <c r="G8" s="8"/>
      <c r="I8" s="13"/>
      <c r="J8" s="13"/>
      <c r="K8" s="13"/>
      <c r="L8" s="13"/>
      <c r="M8" s="13"/>
      <c r="N8" s="13"/>
    </row>
    <row r="9" spans="1:14" ht="66" customHeight="1">
      <c r="A9" s="17" t="s">
        <v>37</v>
      </c>
      <c r="B9" s="15" t="s">
        <v>38</v>
      </c>
      <c r="C9" s="8"/>
      <c r="D9" s="9">
        <f t="shared" si="1"/>
        <v>0</v>
      </c>
      <c r="E9" s="9">
        <f>TIME(0,11,52)</f>
        <v>0.008240740740740741</v>
      </c>
      <c r="F9" s="10">
        <f t="shared" si="0"/>
        <v>0.008240740740740741</v>
      </c>
      <c r="G9" s="8">
        <f aca="true" t="shared" si="2" ref="G9:G56">SUM(G8)+1</f>
        <v>1</v>
      </c>
      <c r="I9" s="13"/>
      <c r="J9" s="13"/>
      <c r="K9" s="13"/>
      <c r="L9" s="13"/>
      <c r="M9" s="13"/>
      <c r="N9" s="13"/>
    </row>
    <row r="10" spans="1:14" ht="66" customHeight="1">
      <c r="A10" s="17" t="s">
        <v>39</v>
      </c>
      <c r="B10" s="15" t="s">
        <v>40</v>
      </c>
      <c r="C10" s="8"/>
      <c r="D10" s="9">
        <f t="shared" si="1"/>
        <v>0</v>
      </c>
      <c r="E10" s="9">
        <f>TIME(0,11,28)</f>
        <v>0.007962962962962963</v>
      </c>
      <c r="F10" s="10">
        <f t="shared" si="0"/>
        <v>0.007962962962962963</v>
      </c>
      <c r="G10" s="8">
        <f t="shared" si="2"/>
        <v>2</v>
      </c>
      <c r="I10" s="13"/>
      <c r="J10" s="13"/>
      <c r="K10" s="13"/>
      <c r="L10" s="13"/>
      <c r="M10" s="13"/>
      <c r="N10" s="13"/>
    </row>
    <row r="11" spans="1:14" ht="66" customHeight="1">
      <c r="A11" s="17" t="s">
        <v>41</v>
      </c>
      <c r="B11" s="15" t="s">
        <v>42</v>
      </c>
      <c r="C11" s="8"/>
      <c r="D11" s="9">
        <f t="shared" si="1"/>
        <v>0</v>
      </c>
      <c r="E11" s="9">
        <f>TIME(0,11,24)</f>
        <v>0.007916666666666667</v>
      </c>
      <c r="F11" s="10">
        <f t="shared" si="0"/>
        <v>0.007916666666666667</v>
      </c>
      <c r="G11" s="8">
        <f t="shared" si="2"/>
        <v>3</v>
      </c>
      <c r="I11" s="13"/>
      <c r="J11" s="13"/>
      <c r="K11" s="13"/>
      <c r="L11" s="13"/>
      <c r="M11" s="13"/>
      <c r="N11" s="13"/>
    </row>
    <row r="12" spans="1:14" ht="66" customHeight="1">
      <c r="A12" s="17" t="s">
        <v>43</v>
      </c>
      <c r="B12" s="15" t="s">
        <v>44</v>
      </c>
      <c r="C12" s="8"/>
      <c r="D12" s="9">
        <f t="shared" si="1"/>
        <v>0</v>
      </c>
      <c r="E12" s="9">
        <f>TIME(0,11,53)</f>
        <v>0.008252314814814815</v>
      </c>
      <c r="F12" s="10">
        <f t="shared" si="0"/>
        <v>0.008252314814814815</v>
      </c>
      <c r="G12" s="8">
        <f t="shared" si="2"/>
        <v>4</v>
      </c>
      <c r="I12" s="13"/>
      <c r="J12" s="13"/>
      <c r="K12" s="13"/>
      <c r="L12" s="13"/>
      <c r="M12" s="13"/>
      <c r="N12" s="13"/>
    </row>
    <row r="13" spans="1:14" ht="66" customHeight="1">
      <c r="A13" s="17" t="s">
        <v>45</v>
      </c>
      <c r="B13" s="15" t="s">
        <v>46</v>
      </c>
      <c r="C13" s="8"/>
      <c r="D13" s="9">
        <f t="shared" si="1"/>
        <v>0</v>
      </c>
      <c r="E13" s="9">
        <f>TIME(0,12,6)</f>
        <v>0.008402777777777778</v>
      </c>
      <c r="F13" s="10">
        <f t="shared" si="0"/>
        <v>0.008402777777777778</v>
      </c>
      <c r="G13" s="8">
        <f t="shared" si="2"/>
        <v>5</v>
      </c>
      <c r="I13" s="13"/>
      <c r="J13" s="13"/>
      <c r="K13" s="13"/>
      <c r="L13" s="13"/>
      <c r="M13" s="13"/>
      <c r="N13" s="13"/>
    </row>
    <row r="14" spans="1:14" ht="66" customHeight="1">
      <c r="A14" s="17" t="s">
        <v>47</v>
      </c>
      <c r="B14" s="15" t="s">
        <v>48</v>
      </c>
      <c r="C14" s="8"/>
      <c r="D14" s="9">
        <f t="shared" si="1"/>
        <v>0</v>
      </c>
      <c r="E14" s="9">
        <f>TIME(0,11,45)</f>
        <v>0.008159722222222223</v>
      </c>
      <c r="F14" s="10">
        <f t="shared" si="0"/>
        <v>0.008159722222222223</v>
      </c>
      <c r="G14" s="8">
        <f t="shared" si="2"/>
        <v>6</v>
      </c>
      <c r="I14" s="13"/>
      <c r="J14" s="13"/>
      <c r="K14" s="13"/>
      <c r="L14" s="13"/>
      <c r="M14" s="13"/>
      <c r="N14" s="13"/>
    </row>
    <row r="15" spans="1:7" ht="66" customHeight="1">
      <c r="A15" s="17"/>
      <c r="B15" s="15"/>
      <c r="C15" s="8"/>
      <c r="D15" s="9">
        <f t="shared" si="1"/>
        <v>0</v>
      </c>
      <c r="E15" s="9">
        <f t="shared" si="1"/>
        <v>0</v>
      </c>
      <c r="F15" s="10">
        <f t="shared" si="0"/>
        <v>0</v>
      </c>
      <c r="G15" s="8">
        <f t="shared" si="2"/>
        <v>7</v>
      </c>
    </row>
    <row r="16" spans="1:7" ht="66" customHeight="1">
      <c r="A16" s="17"/>
      <c r="B16" s="15"/>
      <c r="C16" s="8"/>
      <c r="D16" s="9">
        <f t="shared" si="1"/>
        <v>0</v>
      </c>
      <c r="E16" s="9">
        <f t="shared" si="1"/>
        <v>0</v>
      </c>
      <c r="F16" s="10">
        <f t="shared" si="0"/>
        <v>0</v>
      </c>
      <c r="G16" s="8">
        <f t="shared" si="2"/>
        <v>8</v>
      </c>
    </row>
    <row r="17" spans="1:7" ht="66" customHeight="1">
      <c r="A17" s="17"/>
      <c r="B17" s="15"/>
      <c r="C17" s="8"/>
      <c r="D17" s="9">
        <f t="shared" si="1"/>
        <v>0</v>
      </c>
      <c r="E17" s="9">
        <f t="shared" si="1"/>
        <v>0</v>
      </c>
      <c r="F17" s="10">
        <f t="shared" si="0"/>
        <v>0</v>
      </c>
      <c r="G17" s="8">
        <f t="shared" si="2"/>
        <v>9</v>
      </c>
    </row>
    <row r="18" spans="1:7" ht="66" customHeight="1">
      <c r="A18" s="17"/>
      <c r="B18" s="15"/>
      <c r="C18" s="8"/>
      <c r="D18" s="9">
        <f t="shared" si="1"/>
        <v>0</v>
      </c>
      <c r="E18" s="9">
        <f t="shared" si="1"/>
        <v>0</v>
      </c>
      <c r="F18" s="10">
        <f t="shared" si="0"/>
        <v>0</v>
      </c>
      <c r="G18" s="8">
        <f t="shared" si="2"/>
        <v>10</v>
      </c>
    </row>
    <row r="19" spans="1:7" ht="66" customHeight="1">
      <c r="A19" s="17"/>
      <c r="B19" s="15"/>
      <c r="C19" s="8"/>
      <c r="D19" s="9">
        <f t="shared" si="1"/>
        <v>0</v>
      </c>
      <c r="E19" s="9">
        <f t="shared" si="1"/>
        <v>0</v>
      </c>
      <c r="F19" s="10">
        <f t="shared" si="0"/>
        <v>0</v>
      </c>
      <c r="G19" s="8">
        <f t="shared" si="2"/>
        <v>11</v>
      </c>
    </row>
    <row r="20" spans="1:7" ht="66" customHeight="1">
      <c r="A20" s="17"/>
      <c r="B20" s="15"/>
      <c r="C20" s="8"/>
      <c r="D20" s="9">
        <f t="shared" si="1"/>
        <v>0</v>
      </c>
      <c r="E20" s="9">
        <f t="shared" si="1"/>
        <v>0</v>
      </c>
      <c r="F20" s="10">
        <f t="shared" si="0"/>
        <v>0</v>
      </c>
      <c r="G20" s="8">
        <f t="shared" si="2"/>
        <v>12</v>
      </c>
    </row>
    <row r="21" spans="1:7" ht="66" customHeight="1">
      <c r="A21" s="17"/>
      <c r="B21" s="15"/>
      <c r="C21" s="8"/>
      <c r="D21" s="9">
        <f t="shared" si="1"/>
        <v>0</v>
      </c>
      <c r="E21" s="9">
        <f t="shared" si="1"/>
        <v>0</v>
      </c>
      <c r="F21" s="10">
        <f t="shared" si="0"/>
        <v>0</v>
      </c>
      <c r="G21" s="8">
        <f t="shared" si="2"/>
        <v>13</v>
      </c>
    </row>
    <row r="22" spans="1:7" ht="66" customHeight="1">
      <c r="A22" s="17"/>
      <c r="B22" s="15"/>
      <c r="C22" s="8"/>
      <c r="D22" s="9">
        <f t="shared" si="1"/>
        <v>0</v>
      </c>
      <c r="E22" s="9">
        <f t="shared" si="1"/>
        <v>0</v>
      </c>
      <c r="F22" s="10">
        <f t="shared" si="0"/>
        <v>0</v>
      </c>
      <c r="G22" s="8">
        <f t="shared" si="2"/>
        <v>14</v>
      </c>
    </row>
    <row r="23" spans="1:7" ht="66" customHeight="1">
      <c r="A23" s="17"/>
      <c r="B23" s="15"/>
      <c r="C23" s="8"/>
      <c r="D23" s="9">
        <f t="shared" si="1"/>
        <v>0</v>
      </c>
      <c r="E23" s="9">
        <f t="shared" si="1"/>
        <v>0</v>
      </c>
      <c r="F23" s="10">
        <f t="shared" si="0"/>
        <v>0</v>
      </c>
      <c r="G23" s="8">
        <f t="shared" si="2"/>
        <v>15</v>
      </c>
    </row>
    <row r="24" spans="1:7" ht="66" customHeight="1">
      <c r="A24" s="17"/>
      <c r="B24" s="15"/>
      <c r="C24" s="8"/>
      <c r="D24" s="9">
        <f t="shared" si="1"/>
        <v>0</v>
      </c>
      <c r="E24" s="9">
        <f t="shared" si="1"/>
        <v>0</v>
      </c>
      <c r="F24" s="10">
        <f t="shared" si="0"/>
        <v>0</v>
      </c>
      <c r="G24" s="8">
        <f t="shared" si="2"/>
        <v>16</v>
      </c>
    </row>
    <row r="25" spans="1:7" ht="66" customHeight="1">
      <c r="A25" s="17"/>
      <c r="B25" s="15"/>
      <c r="C25" s="8"/>
      <c r="D25" s="9">
        <f t="shared" si="1"/>
        <v>0</v>
      </c>
      <c r="E25" s="9">
        <f t="shared" si="1"/>
        <v>0</v>
      </c>
      <c r="F25" s="10">
        <f t="shared" si="0"/>
        <v>0</v>
      </c>
      <c r="G25" s="8">
        <f t="shared" si="2"/>
        <v>17</v>
      </c>
    </row>
    <row r="26" spans="1:7" ht="66" customHeight="1">
      <c r="A26" s="17"/>
      <c r="B26" s="15"/>
      <c r="C26" s="8"/>
      <c r="D26" s="9">
        <f t="shared" si="1"/>
        <v>0</v>
      </c>
      <c r="E26" s="9">
        <f t="shared" si="1"/>
        <v>0</v>
      </c>
      <c r="F26" s="10">
        <f t="shared" si="0"/>
        <v>0</v>
      </c>
      <c r="G26" s="8">
        <f t="shared" si="2"/>
        <v>18</v>
      </c>
    </row>
    <row r="27" spans="1:7" ht="66" customHeight="1">
      <c r="A27" s="17"/>
      <c r="B27" s="15"/>
      <c r="C27" s="8"/>
      <c r="D27" s="9">
        <f t="shared" si="1"/>
        <v>0</v>
      </c>
      <c r="E27" s="9">
        <f t="shared" si="1"/>
        <v>0</v>
      </c>
      <c r="F27" s="10">
        <f t="shared" si="0"/>
        <v>0</v>
      </c>
      <c r="G27" s="8">
        <f t="shared" si="2"/>
        <v>19</v>
      </c>
    </row>
    <row r="28" spans="1:7" ht="66" customHeight="1">
      <c r="A28" s="17"/>
      <c r="B28" s="15"/>
      <c r="C28" s="8"/>
      <c r="D28" s="9">
        <f t="shared" si="1"/>
        <v>0</v>
      </c>
      <c r="E28" s="9">
        <f t="shared" si="1"/>
        <v>0</v>
      </c>
      <c r="F28" s="10">
        <f t="shared" si="0"/>
        <v>0</v>
      </c>
      <c r="G28" s="8">
        <f t="shared" si="2"/>
        <v>20</v>
      </c>
    </row>
    <row r="29" spans="1:7" ht="66" customHeight="1">
      <c r="A29" s="17"/>
      <c r="B29" s="15"/>
      <c r="C29" s="8"/>
      <c r="D29" s="9">
        <f t="shared" si="1"/>
        <v>0</v>
      </c>
      <c r="E29" s="9">
        <f t="shared" si="1"/>
        <v>0</v>
      </c>
      <c r="F29" s="10">
        <f t="shared" si="0"/>
        <v>0</v>
      </c>
      <c r="G29" s="8">
        <f t="shared" si="2"/>
        <v>21</v>
      </c>
    </row>
    <row r="30" spans="1:7" ht="66" customHeight="1">
      <c r="A30" s="17"/>
      <c r="B30" s="15"/>
      <c r="C30" s="8"/>
      <c r="D30" s="9">
        <f t="shared" si="1"/>
        <v>0</v>
      </c>
      <c r="E30" s="9">
        <f t="shared" si="1"/>
        <v>0</v>
      </c>
      <c r="F30" s="10">
        <f t="shared" si="0"/>
        <v>0</v>
      </c>
      <c r="G30" s="8">
        <f t="shared" si="2"/>
        <v>22</v>
      </c>
    </row>
    <row r="31" spans="1:7" ht="66" customHeight="1">
      <c r="A31" s="17"/>
      <c r="B31" s="15"/>
      <c r="C31" s="8"/>
      <c r="D31" s="9">
        <f t="shared" si="1"/>
        <v>0</v>
      </c>
      <c r="E31" s="9">
        <f t="shared" si="1"/>
        <v>0</v>
      </c>
      <c r="F31" s="10">
        <f t="shared" si="0"/>
        <v>0</v>
      </c>
      <c r="G31" s="8">
        <f t="shared" si="2"/>
        <v>23</v>
      </c>
    </row>
    <row r="32" spans="1:7" ht="66" customHeight="1">
      <c r="A32" s="17"/>
      <c r="B32" s="15"/>
      <c r="C32" s="8"/>
      <c r="D32" s="9">
        <f t="shared" si="1"/>
        <v>0</v>
      </c>
      <c r="E32" s="9">
        <f t="shared" si="1"/>
        <v>0</v>
      </c>
      <c r="F32" s="10">
        <f t="shared" si="0"/>
        <v>0</v>
      </c>
      <c r="G32" s="8">
        <f t="shared" si="2"/>
        <v>24</v>
      </c>
    </row>
    <row r="33" spans="1:7" ht="66" customHeight="1">
      <c r="A33" s="17"/>
      <c r="B33" s="15"/>
      <c r="C33" s="8"/>
      <c r="D33" s="9">
        <f t="shared" si="1"/>
        <v>0</v>
      </c>
      <c r="E33" s="9">
        <f t="shared" si="1"/>
        <v>0</v>
      </c>
      <c r="F33" s="10">
        <f t="shared" si="0"/>
        <v>0</v>
      </c>
      <c r="G33" s="8">
        <f t="shared" si="2"/>
        <v>25</v>
      </c>
    </row>
    <row r="34" spans="1:7" ht="66" customHeight="1">
      <c r="A34" s="17"/>
      <c r="B34" s="15"/>
      <c r="C34" s="8"/>
      <c r="D34" s="9">
        <f t="shared" si="1"/>
        <v>0</v>
      </c>
      <c r="E34" s="9">
        <f t="shared" si="1"/>
        <v>0</v>
      </c>
      <c r="F34" s="10">
        <f t="shared" si="0"/>
        <v>0</v>
      </c>
      <c r="G34" s="8">
        <f t="shared" si="2"/>
        <v>26</v>
      </c>
    </row>
    <row r="35" spans="1:7" ht="66" customHeight="1">
      <c r="A35" s="17"/>
      <c r="B35" s="15"/>
      <c r="C35" s="8"/>
      <c r="D35" s="9">
        <f t="shared" si="1"/>
        <v>0</v>
      </c>
      <c r="E35" s="9">
        <f t="shared" si="1"/>
        <v>0</v>
      </c>
      <c r="F35" s="10">
        <f t="shared" si="0"/>
        <v>0</v>
      </c>
      <c r="G35" s="8">
        <f t="shared" si="2"/>
        <v>27</v>
      </c>
    </row>
    <row r="36" spans="1:7" ht="66" customHeight="1">
      <c r="A36" s="17"/>
      <c r="B36" s="15"/>
      <c r="C36" s="8"/>
      <c r="D36" s="9">
        <f t="shared" si="1"/>
        <v>0</v>
      </c>
      <c r="E36" s="9">
        <f t="shared" si="1"/>
        <v>0</v>
      </c>
      <c r="F36" s="10">
        <f t="shared" si="0"/>
        <v>0</v>
      </c>
      <c r="G36" s="8">
        <f t="shared" si="2"/>
        <v>28</v>
      </c>
    </row>
    <row r="37" spans="1:7" ht="66" customHeight="1">
      <c r="A37" s="17"/>
      <c r="B37" s="15"/>
      <c r="C37" s="8"/>
      <c r="D37" s="9">
        <f t="shared" si="1"/>
        <v>0</v>
      </c>
      <c r="E37" s="9">
        <f t="shared" si="1"/>
        <v>0</v>
      </c>
      <c r="F37" s="10">
        <f t="shared" si="0"/>
        <v>0</v>
      </c>
      <c r="G37" s="8">
        <f t="shared" si="2"/>
        <v>29</v>
      </c>
    </row>
    <row r="38" spans="1:7" ht="66" customHeight="1">
      <c r="A38" s="17"/>
      <c r="B38" s="15"/>
      <c r="C38" s="8"/>
      <c r="D38" s="9">
        <f t="shared" si="1"/>
        <v>0</v>
      </c>
      <c r="E38" s="9">
        <f t="shared" si="1"/>
        <v>0</v>
      </c>
      <c r="F38" s="10">
        <f t="shared" si="0"/>
        <v>0</v>
      </c>
      <c r="G38" s="8">
        <f t="shared" si="2"/>
        <v>30</v>
      </c>
    </row>
    <row r="39" spans="1:7" ht="66" customHeight="1">
      <c r="A39" s="17"/>
      <c r="B39" s="15"/>
      <c r="C39" s="8"/>
      <c r="D39" s="9">
        <f t="shared" si="1"/>
        <v>0</v>
      </c>
      <c r="E39" s="9">
        <f t="shared" si="1"/>
        <v>0</v>
      </c>
      <c r="F39" s="10">
        <f aca="true" t="shared" si="3" ref="F39:F70">E39-D39</f>
        <v>0</v>
      </c>
      <c r="G39" s="8">
        <f t="shared" si="2"/>
        <v>31</v>
      </c>
    </row>
    <row r="40" spans="1:7" ht="66" customHeight="1">
      <c r="A40" s="17"/>
      <c r="B40" s="15"/>
      <c r="C40" s="8"/>
      <c r="D40" s="9">
        <f aca="true" t="shared" si="4" ref="D40:E56">TIME(0,0,0)</f>
        <v>0</v>
      </c>
      <c r="E40" s="9">
        <f t="shared" si="4"/>
        <v>0</v>
      </c>
      <c r="F40" s="10">
        <f t="shared" si="3"/>
        <v>0</v>
      </c>
      <c r="G40" s="8">
        <f t="shared" si="2"/>
        <v>32</v>
      </c>
    </row>
    <row r="41" spans="1:7" ht="66" customHeight="1">
      <c r="A41" s="17"/>
      <c r="B41" s="15"/>
      <c r="C41" s="8"/>
      <c r="D41" s="9">
        <f t="shared" si="4"/>
        <v>0</v>
      </c>
      <c r="E41" s="9">
        <f t="shared" si="4"/>
        <v>0</v>
      </c>
      <c r="F41" s="10">
        <f t="shared" si="3"/>
        <v>0</v>
      </c>
      <c r="G41" s="8">
        <f t="shared" si="2"/>
        <v>33</v>
      </c>
    </row>
    <row r="42" spans="1:7" ht="66" customHeight="1">
      <c r="A42" s="17"/>
      <c r="B42" s="15"/>
      <c r="C42" s="8"/>
      <c r="D42" s="9">
        <f t="shared" si="4"/>
        <v>0</v>
      </c>
      <c r="E42" s="9">
        <f t="shared" si="4"/>
        <v>0</v>
      </c>
      <c r="F42" s="10">
        <f t="shared" si="3"/>
        <v>0</v>
      </c>
      <c r="G42" s="8">
        <f t="shared" si="2"/>
        <v>34</v>
      </c>
    </row>
    <row r="43" spans="1:7" ht="66" customHeight="1">
      <c r="A43" s="17"/>
      <c r="B43" s="15"/>
      <c r="C43" s="8"/>
      <c r="D43" s="9">
        <f t="shared" si="4"/>
        <v>0</v>
      </c>
      <c r="E43" s="9">
        <f t="shared" si="4"/>
        <v>0</v>
      </c>
      <c r="F43" s="10">
        <f t="shared" si="3"/>
        <v>0</v>
      </c>
      <c r="G43" s="8">
        <f t="shared" si="2"/>
        <v>35</v>
      </c>
    </row>
    <row r="44" spans="1:7" ht="66" customHeight="1">
      <c r="A44" s="17"/>
      <c r="B44" s="15"/>
      <c r="C44" s="8"/>
      <c r="D44" s="9">
        <f t="shared" si="4"/>
        <v>0</v>
      </c>
      <c r="E44" s="9">
        <f t="shared" si="4"/>
        <v>0</v>
      </c>
      <c r="F44" s="10">
        <f t="shared" si="3"/>
        <v>0</v>
      </c>
      <c r="G44" s="8">
        <f t="shared" si="2"/>
        <v>36</v>
      </c>
    </row>
    <row r="45" spans="1:7" ht="66" customHeight="1">
      <c r="A45" s="17"/>
      <c r="B45" s="15"/>
      <c r="C45" s="8"/>
      <c r="D45" s="9">
        <f t="shared" si="4"/>
        <v>0</v>
      </c>
      <c r="E45" s="9">
        <f t="shared" si="4"/>
        <v>0</v>
      </c>
      <c r="F45" s="10">
        <f t="shared" si="3"/>
        <v>0</v>
      </c>
      <c r="G45" s="8">
        <f t="shared" si="2"/>
        <v>37</v>
      </c>
    </row>
    <row r="46" spans="1:7" ht="66" customHeight="1">
      <c r="A46" s="17"/>
      <c r="B46" s="15"/>
      <c r="C46" s="8"/>
      <c r="D46" s="9">
        <f t="shared" si="4"/>
        <v>0</v>
      </c>
      <c r="E46" s="9">
        <f t="shared" si="4"/>
        <v>0</v>
      </c>
      <c r="F46" s="10">
        <f t="shared" si="3"/>
        <v>0</v>
      </c>
      <c r="G46" s="8">
        <f t="shared" si="2"/>
        <v>38</v>
      </c>
    </row>
    <row r="47" spans="1:7" ht="66" customHeight="1">
      <c r="A47" s="17"/>
      <c r="B47" s="15"/>
      <c r="C47" s="8"/>
      <c r="D47" s="9">
        <f t="shared" si="4"/>
        <v>0</v>
      </c>
      <c r="E47" s="9">
        <f t="shared" si="4"/>
        <v>0</v>
      </c>
      <c r="F47" s="10">
        <f t="shared" si="3"/>
        <v>0</v>
      </c>
      <c r="G47" s="8">
        <f t="shared" si="2"/>
        <v>39</v>
      </c>
    </row>
    <row r="48" spans="1:7" ht="66" customHeight="1">
      <c r="A48" s="17"/>
      <c r="B48" s="15"/>
      <c r="C48" s="8"/>
      <c r="D48" s="9">
        <f t="shared" si="4"/>
        <v>0</v>
      </c>
      <c r="E48" s="9">
        <f t="shared" si="4"/>
        <v>0</v>
      </c>
      <c r="F48" s="10">
        <f t="shared" si="3"/>
        <v>0</v>
      </c>
      <c r="G48" s="8">
        <f t="shared" si="2"/>
        <v>40</v>
      </c>
    </row>
    <row r="49" spans="1:7" ht="66" customHeight="1">
      <c r="A49" s="17"/>
      <c r="B49" s="15"/>
      <c r="C49" s="8"/>
      <c r="D49" s="9">
        <f t="shared" si="4"/>
        <v>0</v>
      </c>
      <c r="E49" s="9">
        <f t="shared" si="4"/>
        <v>0</v>
      </c>
      <c r="F49" s="10">
        <f t="shared" si="3"/>
        <v>0</v>
      </c>
      <c r="G49" s="8">
        <f t="shared" si="2"/>
        <v>41</v>
      </c>
    </row>
    <row r="50" spans="1:7" ht="66" customHeight="1">
      <c r="A50" s="17"/>
      <c r="B50" s="15"/>
      <c r="C50" s="8"/>
      <c r="D50" s="9">
        <f t="shared" si="4"/>
        <v>0</v>
      </c>
      <c r="E50" s="9">
        <f t="shared" si="4"/>
        <v>0</v>
      </c>
      <c r="F50" s="10">
        <f t="shared" si="3"/>
        <v>0</v>
      </c>
      <c r="G50" s="8">
        <f t="shared" si="2"/>
        <v>42</v>
      </c>
    </row>
    <row r="51" spans="1:7" ht="66" customHeight="1">
      <c r="A51" s="17"/>
      <c r="B51" s="15"/>
      <c r="C51" s="8"/>
      <c r="D51" s="9">
        <f t="shared" si="4"/>
        <v>0</v>
      </c>
      <c r="E51" s="9">
        <f t="shared" si="4"/>
        <v>0</v>
      </c>
      <c r="F51" s="10">
        <f t="shared" si="3"/>
        <v>0</v>
      </c>
      <c r="G51" s="8">
        <f t="shared" si="2"/>
        <v>43</v>
      </c>
    </row>
    <row r="52" spans="1:7" ht="66" customHeight="1">
      <c r="A52" s="17"/>
      <c r="B52" s="15"/>
      <c r="C52" s="8"/>
      <c r="D52" s="9">
        <f t="shared" si="4"/>
        <v>0</v>
      </c>
      <c r="E52" s="9">
        <f t="shared" si="4"/>
        <v>0</v>
      </c>
      <c r="F52" s="10">
        <f t="shared" si="3"/>
        <v>0</v>
      </c>
      <c r="G52" s="8">
        <f t="shared" si="2"/>
        <v>44</v>
      </c>
    </row>
    <row r="53" spans="1:7" ht="66" customHeight="1">
      <c r="A53" s="17"/>
      <c r="B53" s="15"/>
      <c r="C53" s="8"/>
      <c r="D53" s="9">
        <f t="shared" si="4"/>
        <v>0</v>
      </c>
      <c r="E53" s="9">
        <f t="shared" si="4"/>
        <v>0</v>
      </c>
      <c r="F53" s="10">
        <f t="shared" si="3"/>
        <v>0</v>
      </c>
      <c r="G53" s="8">
        <f t="shared" si="2"/>
        <v>45</v>
      </c>
    </row>
    <row r="54" spans="1:7" ht="66" customHeight="1">
      <c r="A54" s="17"/>
      <c r="B54" s="15"/>
      <c r="C54" s="8"/>
      <c r="D54" s="9">
        <f t="shared" si="4"/>
        <v>0</v>
      </c>
      <c r="E54" s="9">
        <f t="shared" si="4"/>
        <v>0</v>
      </c>
      <c r="F54" s="10">
        <f t="shared" si="3"/>
        <v>0</v>
      </c>
      <c r="G54" s="8">
        <f t="shared" si="2"/>
        <v>46</v>
      </c>
    </row>
    <row r="55" spans="1:7" ht="66" customHeight="1">
      <c r="A55" s="17"/>
      <c r="B55" s="15"/>
      <c r="C55" s="8"/>
      <c r="D55" s="9">
        <f t="shared" si="4"/>
        <v>0</v>
      </c>
      <c r="E55" s="9">
        <f t="shared" si="4"/>
        <v>0</v>
      </c>
      <c r="F55" s="10">
        <f t="shared" si="3"/>
        <v>0</v>
      </c>
      <c r="G55" s="8">
        <f t="shared" si="2"/>
        <v>47</v>
      </c>
    </row>
    <row r="56" spans="1:7" ht="66" customHeight="1">
      <c r="A56" s="17"/>
      <c r="B56" s="15"/>
      <c r="C56" s="8"/>
      <c r="D56" s="9">
        <f t="shared" si="4"/>
        <v>0</v>
      </c>
      <c r="E56" s="9">
        <f t="shared" si="4"/>
        <v>0</v>
      </c>
      <c r="F56" s="10">
        <f t="shared" si="3"/>
        <v>0</v>
      </c>
      <c r="G56" s="8">
        <f t="shared" si="2"/>
        <v>48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12">
      <selection activeCell="E17" activeCellId="1" sqref="B6:E16 E17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1406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3" t="s">
        <v>6</v>
      </c>
      <c r="B1" s="23"/>
      <c r="C1" s="23"/>
      <c r="D1" s="23"/>
      <c r="E1" s="23"/>
      <c r="F1" s="23"/>
      <c r="G1" s="23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4" t="s">
        <v>49</v>
      </c>
      <c r="B3" s="24"/>
      <c r="C3" s="24" t="s">
        <v>0</v>
      </c>
      <c r="D3" s="24"/>
      <c r="E3" s="24"/>
      <c r="F3" s="24"/>
      <c r="G3" s="24"/>
      <c r="IQ3"/>
      <c r="IR3"/>
      <c r="IS3"/>
      <c r="IT3"/>
      <c r="IU3"/>
    </row>
    <row r="4" spans="1:255" s="1" customFormat="1" ht="18" customHeight="1">
      <c r="A4" s="2" t="s">
        <v>50</v>
      </c>
      <c r="B4" s="11"/>
      <c r="C4" s="2"/>
      <c r="D4" s="2"/>
      <c r="E4" s="2"/>
      <c r="F4" s="16"/>
      <c r="G4" s="16"/>
      <c r="IQ4"/>
      <c r="IR4"/>
      <c r="IS4"/>
      <c r="IT4"/>
      <c r="IU4"/>
    </row>
    <row r="6" spans="1:15" ht="33" customHeight="1">
      <c r="A6" s="12" t="s">
        <v>9</v>
      </c>
      <c r="B6" s="4" t="s">
        <v>10</v>
      </c>
      <c r="C6" s="4" t="s">
        <v>1</v>
      </c>
      <c r="D6" s="5" t="s">
        <v>2</v>
      </c>
      <c r="E6" s="5" t="s">
        <v>3</v>
      </c>
      <c r="F6" s="6" t="s">
        <v>4</v>
      </c>
      <c r="G6" s="7" t="s">
        <v>5</v>
      </c>
      <c r="I6" s="13"/>
      <c r="J6" s="13"/>
      <c r="K6" s="13"/>
      <c r="L6" s="13"/>
      <c r="M6" s="13"/>
      <c r="N6" s="13"/>
      <c r="O6" s="13"/>
    </row>
    <row r="7" spans="1:15" ht="66" customHeight="1">
      <c r="A7" s="17" t="s">
        <v>51</v>
      </c>
      <c r="B7" s="15" t="s">
        <v>52</v>
      </c>
      <c r="C7" s="8"/>
      <c r="D7" s="9">
        <f>TIME(0,0,0)</f>
        <v>0</v>
      </c>
      <c r="E7" s="9">
        <f>TIME(0,15,21)</f>
        <v>0.010659722222222221</v>
      </c>
      <c r="F7" s="10">
        <f aca="true" t="shared" si="0" ref="F7:F38">E7-D7</f>
        <v>0.010659722222222221</v>
      </c>
      <c r="G7" s="8">
        <v>1</v>
      </c>
      <c r="I7" s="13"/>
      <c r="J7" s="13"/>
      <c r="K7" s="13"/>
      <c r="L7" s="13"/>
      <c r="M7" s="13"/>
      <c r="N7" s="13"/>
      <c r="O7" s="13"/>
    </row>
    <row r="8" spans="1:15" ht="66" customHeight="1">
      <c r="A8" s="17" t="s">
        <v>53</v>
      </c>
      <c r="B8" s="15" t="s">
        <v>54</v>
      </c>
      <c r="C8" s="8"/>
      <c r="D8" s="9">
        <f aca="true" t="shared" si="1" ref="D8:E39">TIME(0,0,0)</f>
        <v>0</v>
      </c>
      <c r="E8" s="9">
        <f>TIME(0,13,30)</f>
        <v>0.009375</v>
      </c>
      <c r="F8" s="10">
        <f t="shared" si="0"/>
        <v>0.009375</v>
      </c>
      <c r="G8" s="8">
        <f aca="true" t="shared" si="2" ref="G8:G39">SUM(G7)+1</f>
        <v>2</v>
      </c>
      <c r="I8" s="13"/>
      <c r="J8" s="13"/>
      <c r="K8" s="13"/>
      <c r="L8" s="13"/>
      <c r="M8" s="13"/>
      <c r="N8" s="13"/>
      <c r="O8" s="13"/>
    </row>
    <row r="9" spans="1:15" ht="66" customHeight="1">
      <c r="A9" s="17" t="s">
        <v>55</v>
      </c>
      <c r="B9" s="15" t="s">
        <v>56</v>
      </c>
      <c r="C9" s="8"/>
      <c r="D9" s="9">
        <f t="shared" si="1"/>
        <v>0</v>
      </c>
      <c r="E9" s="9">
        <f>TIME(0,15,22)</f>
        <v>0.010671296296296297</v>
      </c>
      <c r="F9" s="10">
        <f t="shared" si="0"/>
        <v>0.010671296296296297</v>
      </c>
      <c r="G9" s="8">
        <f t="shared" si="2"/>
        <v>3</v>
      </c>
      <c r="I9" s="13"/>
      <c r="J9" s="13"/>
      <c r="K9" s="13"/>
      <c r="L9" s="13"/>
      <c r="M9" s="13"/>
      <c r="N9" s="13"/>
      <c r="O9" s="13"/>
    </row>
    <row r="10" spans="1:15" ht="66" customHeight="1">
      <c r="A10" s="17" t="s">
        <v>57</v>
      </c>
      <c r="B10" s="15" t="s">
        <v>58</v>
      </c>
      <c r="C10" s="8"/>
      <c r="D10" s="9">
        <f t="shared" si="1"/>
        <v>0</v>
      </c>
      <c r="E10" s="9">
        <f>TIME(0,15,13)</f>
        <v>0.01056712962962963</v>
      </c>
      <c r="F10" s="10">
        <f t="shared" si="0"/>
        <v>0.01056712962962963</v>
      </c>
      <c r="G10" s="8">
        <f t="shared" si="2"/>
        <v>4</v>
      </c>
      <c r="I10" s="13"/>
      <c r="J10" s="13"/>
      <c r="K10" s="13"/>
      <c r="L10" s="13"/>
      <c r="M10" s="13"/>
      <c r="N10" s="13"/>
      <c r="O10" s="13"/>
    </row>
    <row r="11" spans="1:15" ht="66" customHeight="1">
      <c r="A11" s="17" t="s">
        <v>59</v>
      </c>
      <c r="B11" s="15" t="s">
        <v>60</v>
      </c>
      <c r="C11" s="8"/>
      <c r="D11" s="9">
        <f t="shared" si="1"/>
        <v>0</v>
      </c>
      <c r="E11" s="9">
        <f>TIME(0,14,11)</f>
        <v>0.009849537037037037</v>
      </c>
      <c r="F11" s="10">
        <f t="shared" si="0"/>
        <v>0.009849537037037037</v>
      </c>
      <c r="G11" s="8">
        <f t="shared" si="2"/>
        <v>5</v>
      </c>
      <c r="I11" s="13"/>
      <c r="J11" s="13"/>
      <c r="K11" s="13"/>
      <c r="L11" s="13"/>
      <c r="M11" s="13"/>
      <c r="N11" s="13"/>
      <c r="O11" s="13"/>
    </row>
    <row r="12" spans="1:15" ht="66" customHeight="1">
      <c r="A12" s="17" t="s">
        <v>61</v>
      </c>
      <c r="B12" s="15" t="s">
        <v>62</v>
      </c>
      <c r="C12" s="8"/>
      <c r="D12" s="9">
        <f t="shared" si="1"/>
        <v>0</v>
      </c>
      <c r="E12" s="9">
        <f>TIME(0,13,28)</f>
        <v>0.009351851851851853</v>
      </c>
      <c r="F12" s="10">
        <f t="shared" si="0"/>
        <v>0.009351851851851853</v>
      </c>
      <c r="G12" s="8">
        <f t="shared" si="2"/>
        <v>6</v>
      </c>
      <c r="I12" s="13"/>
      <c r="J12" s="13"/>
      <c r="K12" s="13"/>
      <c r="L12" s="13"/>
      <c r="M12" s="13"/>
      <c r="N12" s="13"/>
      <c r="O12" s="13"/>
    </row>
    <row r="13" spans="1:15" ht="66" customHeight="1">
      <c r="A13" s="17" t="s">
        <v>63</v>
      </c>
      <c r="B13" s="15" t="s">
        <v>64</v>
      </c>
      <c r="C13" s="8"/>
      <c r="D13" s="9">
        <f t="shared" si="1"/>
        <v>0</v>
      </c>
      <c r="E13" s="9">
        <f>TIME(0,13,18)</f>
        <v>0.009236111111111112</v>
      </c>
      <c r="F13" s="10">
        <f t="shared" si="0"/>
        <v>0.009236111111111112</v>
      </c>
      <c r="G13" s="8">
        <f t="shared" si="2"/>
        <v>7</v>
      </c>
      <c r="I13" s="13"/>
      <c r="J13" s="13"/>
      <c r="K13" s="13"/>
      <c r="L13" s="13"/>
      <c r="M13" s="13"/>
      <c r="N13" s="13"/>
      <c r="O13" s="13"/>
    </row>
    <row r="14" spans="1:15" ht="66" customHeight="1">
      <c r="A14" s="17" t="s">
        <v>65</v>
      </c>
      <c r="B14" s="15" t="s">
        <v>66</v>
      </c>
      <c r="C14" s="8"/>
      <c r="D14" s="9">
        <f t="shared" si="1"/>
        <v>0</v>
      </c>
      <c r="E14" s="9">
        <f>TIME(0,14,11)</f>
        <v>0.009849537037037037</v>
      </c>
      <c r="F14" s="10">
        <f t="shared" si="0"/>
        <v>0.009849537037037037</v>
      </c>
      <c r="G14" s="8">
        <f t="shared" si="2"/>
        <v>8</v>
      </c>
      <c r="I14" s="13"/>
      <c r="J14" s="13"/>
      <c r="K14" s="13"/>
      <c r="L14" s="13"/>
      <c r="M14" s="13"/>
      <c r="N14" s="13"/>
      <c r="O14" s="13"/>
    </row>
    <row r="15" spans="1:15" ht="66" customHeight="1">
      <c r="A15" s="17" t="s">
        <v>67</v>
      </c>
      <c r="B15" s="15" t="s">
        <v>68</v>
      </c>
      <c r="C15" s="8"/>
      <c r="D15" s="9">
        <f t="shared" si="1"/>
        <v>0</v>
      </c>
      <c r="E15" s="9">
        <f>TIME(0,14,35)</f>
        <v>0.010127314814814815</v>
      </c>
      <c r="F15" s="10">
        <f t="shared" si="0"/>
        <v>0.010127314814814815</v>
      </c>
      <c r="G15" s="8">
        <f t="shared" si="2"/>
        <v>9</v>
      </c>
      <c r="I15" s="13"/>
      <c r="J15" s="13"/>
      <c r="K15" s="13"/>
      <c r="L15" s="13"/>
      <c r="M15" s="13"/>
      <c r="N15" s="13"/>
      <c r="O15" s="13"/>
    </row>
    <row r="16" spans="1:15" ht="66" customHeight="1">
      <c r="A16" s="17" t="s">
        <v>69</v>
      </c>
      <c r="B16" s="15" t="s">
        <v>70</v>
      </c>
      <c r="C16" s="8"/>
      <c r="D16" s="9">
        <f t="shared" si="1"/>
        <v>0</v>
      </c>
      <c r="E16" s="9">
        <f>TIME(0,12,47)</f>
        <v>0.008877314814814815</v>
      </c>
      <c r="F16" s="10">
        <f t="shared" si="0"/>
        <v>0.008877314814814815</v>
      </c>
      <c r="G16" s="8">
        <f t="shared" si="2"/>
        <v>10</v>
      </c>
      <c r="I16" s="13"/>
      <c r="J16" s="13"/>
      <c r="K16" s="13"/>
      <c r="L16" s="13"/>
      <c r="M16" s="13"/>
      <c r="N16" s="13"/>
      <c r="O16" s="13"/>
    </row>
    <row r="17" spans="1:15" ht="66" customHeight="1">
      <c r="A17" s="17"/>
      <c r="B17" s="15"/>
      <c r="C17" s="8"/>
      <c r="D17" s="9">
        <f t="shared" si="1"/>
        <v>0</v>
      </c>
      <c r="E17" s="9">
        <f t="shared" si="1"/>
        <v>0</v>
      </c>
      <c r="F17" s="10">
        <f t="shared" si="0"/>
        <v>0</v>
      </c>
      <c r="G17" s="8">
        <f t="shared" si="2"/>
        <v>11</v>
      </c>
      <c r="I17" s="13"/>
      <c r="J17" s="13"/>
      <c r="K17" s="13"/>
      <c r="L17" s="13"/>
      <c r="M17" s="13"/>
      <c r="N17" s="13"/>
      <c r="O17" s="13"/>
    </row>
    <row r="18" spans="1:7" ht="66" customHeight="1">
      <c r="A18" s="17"/>
      <c r="B18" s="15"/>
      <c r="C18" s="8"/>
      <c r="D18" s="9">
        <f t="shared" si="1"/>
        <v>0</v>
      </c>
      <c r="E18" s="9">
        <f t="shared" si="1"/>
        <v>0</v>
      </c>
      <c r="F18" s="10">
        <f t="shared" si="0"/>
        <v>0</v>
      </c>
      <c r="G18" s="8">
        <f t="shared" si="2"/>
        <v>12</v>
      </c>
    </row>
    <row r="19" spans="1:7" ht="66" customHeight="1">
      <c r="A19" s="17"/>
      <c r="B19" s="15"/>
      <c r="C19" s="8"/>
      <c r="D19" s="9">
        <f t="shared" si="1"/>
        <v>0</v>
      </c>
      <c r="E19" s="9">
        <f t="shared" si="1"/>
        <v>0</v>
      </c>
      <c r="F19" s="10">
        <f t="shared" si="0"/>
        <v>0</v>
      </c>
      <c r="G19" s="8">
        <f t="shared" si="2"/>
        <v>13</v>
      </c>
    </row>
    <row r="20" spans="1:7" ht="66" customHeight="1">
      <c r="A20" s="17"/>
      <c r="B20" s="15"/>
      <c r="C20" s="8"/>
      <c r="D20" s="9">
        <f t="shared" si="1"/>
        <v>0</v>
      </c>
      <c r="E20" s="9">
        <f t="shared" si="1"/>
        <v>0</v>
      </c>
      <c r="F20" s="10">
        <f t="shared" si="0"/>
        <v>0</v>
      </c>
      <c r="G20" s="8">
        <f t="shared" si="2"/>
        <v>14</v>
      </c>
    </row>
    <row r="21" spans="1:7" ht="66" customHeight="1">
      <c r="A21" s="17"/>
      <c r="B21" s="15"/>
      <c r="C21" s="8"/>
      <c r="D21" s="9">
        <f t="shared" si="1"/>
        <v>0</v>
      </c>
      <c r="E21" s="9">
        <f t="shared" si="1"/>
        <v>0</v>
      </c>
      <c r="F21" s="10">
        <f t="shared" si="0"/>
        <v>0</v>
      </c>
      <c r="G21" s="8">
        <f t="shared" si="2"/>
        <v>15</v>
      </c>
    </row>
    <row r="22" spans="1:7" ht="66" customHeight="1">
      <c r="A22" s="17"/>
      <c r="B22" s="15"/>
      <c r="C22" s="8"/>
      <c r="D22" s="9">
        <f t="shared" si="1"/>
        <v>0</v>
      </c>
      <c r="E22" s="9">
        <f t="shared" si="1"/>
        <v>0</v>
      </c>
      <c r="F22" s="10">
        <f t="shared" si="0"/>
        <v>0</v>
      </c>
      <c r="G22" s="8">
        <f t="shared" si="2"/>
        <v>16</v>
      </c>
    </row>
    <row r="23" spans="1:7" ht="66" customHeight="1">
      <c r="A23" s="17"/>
      <c r="B23" s="15"/>
      <c r="C23" s="8"/>
      <c r="D23" s="9">
        <f t="shared" si="1"/>
        <v>0</v>
      </c>
      <c r="E23" s="9">
        <f t="shared" si="1"/>
        <v>0</v>
      </c>
      <c r="F23" s="10">
        <f t="shared" si="0"/>
        <v>0</v>
      </c>
      <c r="G23" s="8">
        <f t="shared" si="2"/>
        <v>17</v>
      </c>
    </row>
    <row r="24" spans="1:7" ht="66" customHeight="1">
      <c r="A24" s="17"/>
      <c r="B24" s="15"/>
      <c r="C24" s="8"/>
      <c r="D24" s="9">
        <f t="shared" si="1"/>
        <v>0</v>
      </c>
      <c r="E24" s="9">
        <f t="shared" si="1"/>
        <v>0</v>
      </c>
      <c r="F24" s="10">
        <f t="shared" si="0"/>
        <v>0</v>
      </c>
      <c r="G24" s="8">
        <f t="shared" si="2"/>
        <v>18</v>
      </c>
    </row>
    <row r="25" spans="1:7" ht="66" customHeight="1">
      <c r="A25" s="17"/>
      <c r="B25" s="15"/>
      <c r="C25" s="8"/>
      <c r="D25" s="9">
        <f t="shared" si="1"/>
        <v>0</v>
      </c>
      <c r="E25" s="9">
        <f t="shared" si="1"/>
        <v>0</v>
      </c>
      <c r="F25" s="10">
        <f t="shared" si="0"/>
        <v>0</v>
      </c>
      <c r="G25" s="8">
        <f t="shared" si="2"/>
        <v>19</v>
      </c>
    </row>
    <row r="26" spans="1:7" ht="66" customHeight="1">
      <c r="A26" s="17"/>
      <c r="B26" s="15"/>
      <c r="C26" s="8"/>
      <c r="D26" s="9">
        <f t="shared" si="1"/>
        <v>0</v>
      </c>
      <c r="E26" s="9">
        <f t="shared" si="1"/>
        <v>0</v>
      </c>
      <c r="F26" s="10">
        <f t="shared" si="0"/>
        <v>0</v>
      </c>
      <c r="G26" s="8">
        <f t="shared" si="2"/>
        <v>20</v>
      </c>
    </row>
    <row r="27" spans="1:7" ht="66" customHeight="1">
      <c r="A27" s="17"/>
      <c r="B27" s="15"/>
      <c r="C27" s="8"/>
      <c r="D27" s="9">
        <f t="shared" si="1"/>
        <v>0</v>
      </c>
      <c r="E27" s="9">
        <f t="shared" si="1"/>
        <v>0</v>
      </c>
      <c r="F27" s="10">
        <f t="shared" si="0"/>
        <v>0</v>
      </c>
      <c r="G27" s="8">
        <f t="shared" si="2"/>
        <v>21</v>
      </c>
    </row>
    <row r="28" spans="1:7" ht="66" customHeight="1">
      <c r="A28" s="17"/>
      <c r="B28" s="15"/>
      <c r="C28" s="8"/>
      <c r="D28" s="9">
        <f t="shared" si="1"/>
        <v>0</v>
      </c>
      <c r="E28" s="9">
        <f t="shared" si="1"/>
        <v>0</v>
      </c>
      <c r="F28" s="10">
        <f t="shared" si="0"/>
        <v>0</v>
      </c>
      <c r="G28" s="8">
        <f t="shared" si="2"/>
        <v>22</v>
      </c>
    </row>
    <row r="29" spans="1:7" ht="66" customHeight="1">
      <c r="A29" s="17"/>
      <c r="B29" s="15"/>
      <c r="C29" s="8"/>
      <c r="D29" s="9">
        <f t="shared" si="1"/>
        <v>0</v>
      </c>
      <c r="E29" s="9">
        <f t="shared" si="1"/>
        <v>0</v>
      </c>
      <c r="F29" s="10">
        <f t="shared" si="0"/>
        <v>0</v>
      </c>
      <c r="G29" s="8">
        <f t="shared" si="2"/>
        <v>23</v>
      </c>
    </row>
    <row r="30" spans="1:7" ht="66" customHeight="1">
      <c r="A30" s="17"/>
      <c r="B30" s="15"/>
      <c r="C30" s="8"/>
      <c r="D30" s="9">
        <f t="shared" si="1"/>
        <v>0</v>
      </c>
      <c r="E30" s="9">
        <f t="shared" si="1"/>
        <v>0</v>
      </c>
      <c r="F30" s="10">
        <f t="shared" si="0"/>
        <v>0</v>
      </c>
      <c r="G30" s="8">
        <f t="shared" si="2"/>
        <v>24</v>
      </c>
    </row>
    <row r="31" spans="1:7" ht="66" customHeight="1">
      <c r="A31" s="17"/>
      <c r="B31" s="15"/>
      <c r="C31" s="8"/>
      <c r="D31" s="9">
        <f t="shared" si="1"/>
        <v>0</v>
      </c>
      <c r="E31" s="9">
        <f t="shared" si="1"/>
        <v>0</v>
      </c>
      <c r="F31" s="10">
        <f t="shared" si="0"/>
        <v>0</v>
      </c>
      <c r="G31" s="8">
        <f t="shared" si="2"/>
        <v>25</v>
      </c>
    </row>
    <row r="32" spans="1:7" ht="66" customHeight="1">
      <c r="A32" s="17"/>
      <c r="B32" s="15"/>
      <c r="C32" s="8"/>
      <c r="D32" s="9">
        <f t="shared" si="1"/>
        <v>0</v>
      </c>
      <c r="E32" s="9">
        <f t="shared" si="1"/>
        <v>0</v>
      </c>
      <c r="F32" s="10">
        <f t="shared" si="0"/>
        <v>0</v>
      </c>
      <c r="G32" s="8">
        <f t="shared" si="2"/>
        <v>26</v>
      </c>
    </row>
    <row r="33" spans="1:7" ht="66" customHeight="1">
      <c r="A33" s="17"/>
      <c r="B33" s="15"/>
      <c r="C33" s="8"/>
      <c r="D33" s="9">
        <f t="shared" si="1"/>
        <v>0</v>
      </c>
      <c r="E33" s="9">
        <f t="shared" si="1"/>
        <v>0</v>
      </c>
      <c r="F33" s="10">
        <f t="shared" si="0"/>
        <v>0</v>
      </c>
      <c r="G33" s="8">
        <f t="shared" si="2"/>
        <v>27</v>
      </c>
    </row>
    <row r="34" spans="1:7" ht="66" customHeight="1">
      <c r="A34" s="17"/>
      <c r="B34" s="15"/>
      <c r="C34" s="8"/>
      <c r="D34" s="9">
        <f t="shared" si="1"/>
        <v>0</v>
      </c>
      <c r="E34" s="9">
        <f t="shared" si="1"/>
        <v>0</v>
      </c>
      <c r="F34" s="10">
        <f t="shared" si="0"/>
        <v>0</v>
      </c>
      <c r="G34" s="8">
        <f t="shared" si="2"/>
        <v>28</v>
      </c>
    </row>
    <row r="35" spans="1:7" ht="66" customHeight="1">
      <c r="A35" s="17"/>
      <c r="B35" s="15"/>
      <c r="C35" s="8"/>
      <c r="D35" s="9">
        <f t="shared" si="1"/>
        <v>0</v>
      </c>
      <c r="E35" s="9">
        <f t="shared" si="1"/>
        <v>0</v>
      </c>
      <c r="F35" s="10">
        <f t="shared" si="0"/>
        <v>0</v>
      </c>
      <c r="G35" s="8">
        <f t="shared" si="2"/>
        <v>29</v>
      </c>
    </row>
    <row r="36" spans="1:7" ht="66" customHeight="1">
      <c r="A36" s="17"/>
      <c r="B36" s="15"/>
      <c r="C36" s="8"/>
      <c r="D36" s="9">
        <f t="shared" si="1"/>
        <v>0</v>
      </c>
      <c r="E36" s="9">
        <f t="shared" si="1"/>
        <v>0</v>
      </c>
      <c r="F36" s="10">
        <f t="shared" si="0"/>
        <v>0</v>
      </c>
      <c r="G36" s="8">
        <f t="shared" si="2"/>
        <v>30</v>
      </c>
    </row>
    <row r="37" spans="1:7" ht="66" customHeight="1">
      <c r="A37" s="17"/>
      <c r="B37" s="15"/>
      <c r="C37" s="8"/>
      <c r="D37" s="9">
        <f t="shared" si="1"/>
        <v>0</v>
      </c>
      <c r="E37" s="9">
        <f t="shared" si="1"/>
        <v>0</v>
      </c>
      <c r="F37" s="10">
        <f t="shared" si="0"/>
        <v>0</v>
      </c>
      <c r="G37" s="8">
        <f t="shared" si="2"/>
        <v>31</v>
      </c>
    </row>
    <row r="38" spans="1:7" ht="66" customHeight="1">
      <c r="A38" s="17"/>
      <c r="B38" s="15"/>
      <c r="C38" s="8"/>
      <c r="D38" s="9">
        <f t="shared" si="1"/>
        <v>0</v>
      </c>
      <c r="E38" s="9">
        <f t="shared" si="1"/>
        <v>0</v>
      </c>
      <c r="F38" s="10">
        <f t="shared" si="0"/>
        <v>0</v>
      </c>
      <c r="G38" s="8">
        <f t="shared" si="2"/>
        <v>32</v>
      </c>
    </row>
    <row r="39" spans="1:7" ht="66" customHeight="1">
      <c r="A39" s="17"/>
      <c r="B39" s="15"/>
      <c r="C39" s="8"/>
      <c r="D39" s="9">
        <f t="shared" si="1"/>
        <v>0</v>
      </c>
      <c r="E39" s="9">
        <f t="shared" si="1"/>
        <v>0</v>
      </c>
      <c r="F39" s="10">
        <f aca="true" t="shared" si="3" ref="F39:F70">E39-D39</f>
        <v>0</v>
      </c>
      <c r="G39" s="8">
        <f t="shared" si="2"/>
        <v>33</v>
      </c>
    </row>
    <row r="40" spans="1:7" ht="66" customHeight="1">
      <c r="A40" s="17"/>
      <c r="B40" s="15"/>
      <c r="C40" s="8"/>
      <c r="D40" s="9">
        <f aca="true" t="shared" si="4" ref="D40:E56">TIME(0,0,0)</f>
        <v>0</v>
      </c>
      <c r="E40" s="9">
        <f t="shared" si="4"/>
        <v>0</v>
      </c>
      <c r="F40" s="10">
        <f t="shared" si="3"/>
        <v>0</v>
      </c>
      <c r="G40" s="8">
        <f aca="true" t="shared" si="5" ref="G40:G56">SUM(G39)+1</f>
        <v>34</v>
      </c>
    </row>
    <row r="41" spans="1:7" ht="66" customHeight="1">
      <c r="A41" s="17"/>
      <c r="B41" s="15"/>
      <c r="C41" s="8"/>
      <c r="D41" s="9">
        <f t="shared" si="4"/>
        <v>0</v>
      </c>
      <c r="E41" s="9">
        <f t="shared" si="4"/>
        <v>0</v>
      </c>
      <c r="F41" s="10">
        <f t="shared" si="3"/>
        <v>0</v>
      </c>
      <c r="G41" s="8">
        <f t="shared" si="5"/>
        <v>35</v>
      </c>
    </row>
    <row r="42" spans="1:7" ht="66" customHeight="1">
      <c r="A42" s="17"/>
      <c r="B42" s="15"/>
      <c r="C42" s="8"/>
      <c r="D42" s="9">
        <f t="shared" si="4"/>
        <v>0</v>
      </c>
      <c r="E42" s="9">
        <f t="shared" si="4"/>
        <v>0</v>
      </c>
      <c r="F42" s="10">
        <f t="shared" si="3"/>
        <v>0</v>
      </c>
      <c r="G42" s="8">
        <f t="shared" si="5"/>
        <v>36</v>
      </c>
    </row>
    <row r="43" spans="1:7" ht="66" customHeight="1">
      <c r="A43" s="17"/>
      <c r="B43" s="15"/>
      <c r="C43" s="8"/>
      <c r="D43" s="9">
        <f t="shared" si="4"/>
        <v>0</v>
      </c>
      <c r="E43" s="9">
        <f t="shared" si="4"/>
        <v>0</v>
      </c>
      <c r="F43" s="10">
        <f t="shared" si="3"/>
        <v>0</v>
      </c>
      <c r="G43" s="8">
        <f t="shared" si="5"/>
        <v>37</v>
      </c>
    </row>
    <row r="44" spans="1:7" ht="66" customHeight="1">
      <c r="A44" s="17"/>
      <c r="B44" s="15"/>
      <c r="C44" s="8"/>
      <c r="D44" s="9">
        <f t="shared" si="4"/>
        <v>0</v>
      </c>
      <c r="E44" s="9">
        <f t="shared" si="4"/>
        <v>0</v>
      </c>
      <c r="F44" s="10">
        <f t="shared" si="3"/>
        <v>0</v>
      </c>
      <c r="G44" s="8">
        <f t="shared" si="5"/>
        <v>38</v>
      </c>
    </row>
    <row r="45" spans="1:7" ht="66" customHeight="1">
      <c r="A45" s="17"/>
      <c r="B45" s="15"/>
      <c r="C45" s="8"/>
      <c r="D45" s="9">
        <f t="shared" si="4"/>
        <v>0</v>
      </c>
      <c r="E45" s="9">
        <f t="shared" si="4"/>
        <v>0</v>
      </c>
      <c r="F45" s="10">
        <f t="shared" si="3"/>
        <v>0</v>
      </c>
      <c r="G45" s="8">
        <f t="shared" si="5"/>
        <v>39</v>
      </c>
    </row>
    <row r="46" spans="1:7" ht="66" customHeight="1">
      <c r="A46" s="17"/>
      <c r="B46" s="15"/>
      <c r="C46" s="8"/>
      <c r="D46" s="9">
        <f t="shared" si="4"/>
        <v>0</v>
      </c>
      <c r="E46" s="9">
        <f t="shared" si="4"/>
        <v>0</v>
      </c>
      <c r="F46" s="10">
        <f t="shared" si="3"/>
        <v>0</v>
      </c>
      <c r="G46" s="8">
        <f t="shared" si="5"/>
        <v>40</v>
      </c>
    </row>
    <row r="47" spans="1:7" ht="66" customHeight="1">
      <c r="A47" s="17"/>
      <c r="B47" s="15"/>
      <c r="C47" s="8"/>
      <c r="D47" s="9">
        <f t="shared" si="4"/>
        <v>0</v>
      </c>
      <c r="E47" s="9">
        <f t="shared" si="4"/>
        <v>0</v>
      </c>
      <c r="F47" s="10">
        <f t="shared" si="3"/>
        <v>0</v>
      </c>
      <c r="G47" s="8">
        <f t="shared" si="5"/>
        <v>41</v>
      </c>
    </row>
    <row r="48" spans="1:7" ht="66" customHeight="1">
      <c r="A48" s="17"/>
      <c r="B48" s="15"/>
      <c r="C48" s="8"/>
      <c r="D48" s="9">
        <f t="shared" si="4"/>
        <v>0</v>
      </c>
      <c r="E48" s="9">
        <f t="shared" si="4"/>
        <v>0</v>
      </c>
      <c r="F48" s="10">
        <f t="shared" si="3"/>
        <v>0</v>
      </c>
      <c r="G48" s="8">
        <f t="shared" si="5"/>
        <v>42</v>
      </c>
    </row>
    <row r="49" spans="1:7" ht="66" customHeight="1">
      <c r="A49" s="17"/>
      <c r="B49" s="15"/>
      <c r="C49" s="8"/>
      <c r="D49" s="9">
        <f t="shared" si="4"/>
        <v>0</v>
      </c>
      <c r="E49" s="9">
        <f t="shared" si="4"/>
        <v>0</v>
      </c>
      <c r="F49" s="10">
        <f t="shared" si="3"/>
        <v>0</v>
      </c>
      <c r="G49" s="8">
        <f t="shared" si="5"/>
        <v>43</v>
      </c>
    </row>
    <row r="50" spans="1:7" ht="66" customHeight="1">
      <c r="A50" s="17"/>
      <c r="B50" s="15"/>
      <c r="C50" s="8"/>
      <c r="D50" s="9">
        <f t="shared" si="4"/>
        <v>0</v>
      </c>
      <c r="E50" s="9">
        <f t="shared" si="4"/>
        <v>0</v>
      </c>
      <c r="F50" s="10">
        <f t="shared" si="3"/>
        <v>0</v>
      </c>
      <c r="G50" s="8">
        <f t="shared" si="5"/>
        <v>44</v>
      </c>
    </row>
    <row r="51" spans="1:7" ht="66" customHeight="1">
      <c r="A51" s="17"/>
      <c r="B51" s="15"/>
      <c r="C51" s="8"/>
      <c r="D51" s="9">
        <f t="shared" si="4"/>
        <v>0</v>
      </c>
      <c r="E51" s="9">
        <f t="shared" si="4"/>
        <v>0</v>
      </c>
      <c r="F51" s="10">
        <f t="shared" si="3"/>
        <v>0</v>
      </c>
      <c r="G51" s="8">
        <f t="shared" si="5"/>
        <v>45</v>
      </c>
    </row>
    <row r="52" spans="1:7" ht="66" customHeight="1">
      <c r="A52" s="17"/>
      <c r="B52" s="15"/>
      <c r="C52" s="8"/>
      <c r="D52" s="9">
        <f t="shared" si="4"/>
        <v>0</v>
      </c>
      <c r="E52" s="9">
        <f t="shared" si="4"/>
        <v>0</v>
      </c>
      <c r="F52" s="10">
        <f t="shared" si="3"/>
        <v>0</v>
      </c>
      <c r="G52" s="8">
        <f t="shared" si="5"/>
        <v>46</v>
      </c>
    </row>
    <row r="53" spans="1:7" ht="66" customHeight="1">
      <c r="A53" s="17"/>
      <c r="B53" s="15"/>
      <c r="C53" s="8"/>
      <c r="D53" s="9">
        <f t="shared" si="4"/>
        <v>0</v>
      </c>
      <c r="E53" s="9">
        <f t="shared" si="4"/>
        <v>0</v>
      </c>
      <c r="F53" s="10">
        <f t="shared" si="3"/>
        <v>0</v>
      </c>
      <c r="G53" s="8">
        <f t="shared" si="5"/>
        <v>47</v>
      </c>
    </row>
    <row r="54" spans="1:7" ht="66" customHeight="1">
      <c r="A54" s="17"/>
      <c r="B54" s="15"/>
      <c r="C54" s="8"/>
      <c r="D54" s="9">
        <f t="shared" si="4"/>
        <v>0</v>
      </c>
      <c r="E54" s="9">
        <f t="shared" si="4"/>
        <v>0</v>
      </c>
      <c r="F54" s="10">
        <f t="shared" si="3"/>
        <v>0</v>
      </c>
      <c r="G54" s="8">
        <f t="shared" si="5"/>
        <v>48</v>
      </c>
    </row>
    <row r="55" spans="1:7" ht="66" customHeight="1">
      <c r="A55" s="17"/>
      <c r="B55" s="15"/>
      <c r="C55" s="8"/>
      <c r="D55" s="9">
        <f t="shared" si="4"/>
        <v>0</v>
      </c>
      <c r="E55" s="9">
        <f t="shared" si="4"/>
        <v>0</v>
      </c>
      <c r="F55" s="10">
        <f t="shared" si="3"/>
        <v>0</v>
      </c>
      <c r="G55" s="8">
        <f t="shared" si="5"/>
        <v>49</v>
      </c>
    </row>
    <row r="56" spans="1:7" ht="66" customHeight="1">
      <c r="A56" s="17"/>
      <c r="B56" s="15"/>
      <c r="C56" s="8"/>
      <c r="D56" s="9">
        <f t="shared" si="4"/>
        <v>0</v>
      </c>
      <c r="E56" s="9">
        <f t="shared" si="4"/>
        <v>0</v>
      </c>
      <c r="F56" s="10">
        <f t="shared" si="3"/>
        <v>0</v>
      </c>
      <c r="G56" s="8">
        <f t="shared" si="5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D3" sqref="D3:F3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5" t="s">
        <v>71</v>
      </c>
      <c r="C1" s="25"/>
      <c r="D1" s="25"/>
      <c r="E1" s="25"/>
      <c r="F1" s="25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4" t="str">
        <f>CONCATENATE(Žactvo!A3)</f>
        <v>Kategorie: žactvo - volná technika</v>
      </c>
      <c r="C3" s="24"/>
      <c r="D3" s="24" t="str">
        <f>CONCATENATE(Žactvo!C3)</f>
        <v>Datum: 31.12.2013</v>
      </c>
      <c r="E3" s="24"/>
      <c r="F3" s="24"/>
      <c r="IQ3"/>
      <c r="IR3"/>
      <c r="IS3"/>
      <c r="IT3"/>
      <c r="IU3"/>
    </row>
    <row r="4" spans="2:255" s="1" customFormat="1" ht="18" customHeight="1">
      <c r="B4" s="2" t="str">
        <f>CONCATENATE(Žactvo!A4)</f>
        <v>Délka tratě: 2 kola</v>
      </c>
      <c r="C4" s="11"/>
      <c r="D4" s="2"/>
      <c r="E4" s="16"/>
      <c r="F4" s="16"/>
      <c r="IQ4"/>
      <c r="IR4"/>
      <c r="IS4"/>
      <c r="IT4"/>
      <c r="IU4"/>
    </row>
    <row r="5" ht="13.5" thickBot="1"/>
    <row r="6" spans="2:6" ht="33" customHeight="1" thickBot="1">
      <c r="B6" s="31" t="s">
        <v>9</v>
      </c>
      <c r="C6" s="32" t="s">
        <v>10</v>
      </c>
      <c r="D6" s="32" t="s">
        <v>1</v>
      </c>
      <c r="E6" s="32" t="s">
        <v>4</v>
      </c>
      <c r="F6" s="33" t="s">
        <v>5</v>
      </c>
    </row>
    <row r="7" spans="2:6" ht="66" customHeight="1" thickBot="1">
      <c r="B7" s="34" t="str">
        <f>CONCATENATE(Žactvo!A25)</f>
        <v>23</v>
      </c>
      <c r="C7" s="35" t="str">
        <f>CONCATENATE(Žactvo!B25)</f>
        <v>Antošová Barbora, Dufek Tomáš JBCN</v>
      </c>
      <c r="D7" s="36" t="e">
        <f>CONCATENATE(#REF!)</f>
        <v>#REF!</v>
      </c>
      <c r="E7" s="37">
        <f>VALUE(Žactvo!F25)</f>
        <v>0.006018518518518518</v>
      </c>
      <c r="F7" s="38">
        <v>1</v>
      </c>
    </row>
    <row r="8" spans="2:6" ht="66" customHeight="1" thickBot="1">
      <c r="B8" s="39" t="str">
        <f>CONCATENATE(Žactvo!A23)</f>
        <v>20</v>
      </c>
      <c r="C8" s="19" t="str">
        <f>CONCATENATE(Žactvo!B23)</f>
        <v>Šibravová Eliška, Havle Martin DULI</v>
      </c>
      <c r="D8" s="8" t="e">
        <f>CONCATENATE(#REF!)</f>
        <v>#REF!</v>
      </c>
      <c r="E8" s="20">
        <f>VALUE(Žactvo!F23)</f>
        <v>0.006215277777777777</v>
      </c>
      <c r="F8" s="40">
        <f aca="true" t="shared" si="0" ref="F8:F39">(1)+F7</f>
        <v>2</v>
      </c>
    </row>
    <row r="9" spans="2:6" ht="66" customHeight="1" thickBot="1">
      <c r="B9" s="39" t="str">
        <f>CONCATENATE(Žactvo!A19)</f>
        <v>14</v>
      </c>
      <c r="C9" s="19" t="str">
        <f>CONCATENATE(Žactvo!B19)</f>
        <v>Masaříková Gabriela, Juna Josef, JBCN</v>
      </c>
      <c r="D9" s="8" t="e">
        <f>CONCATENATE(#REF!)</f>
        <v>#REF!</v>
      </c>
      <c r="E9" s="20">
        <f>VALUE(Žactvo!F19)</f>
        <v>0.006273148148148148</v>
      </c>
      <c r="F9" s="40">
        <f t="shared" si="0"/>
        <v>3</v>
      </c>
    </row>
    <row r="10" spans="2:6" ht="66" customHeight="1" thickBot="1">
      <c r="B10" s="39" t="str">
        <f>CONCATENATE(Žactvo!A10)</f>
        <v>4</v>
      </c>
      <c r="C10" s="19" t="str">
        <f>CONCATENATE(Žactvo!B10)</f>
        <v>Čermáková Sára,    Gebouská Marek  DULI                       </v>
      </c>
      <c r="D10" s="8" t="e">
        <f>CONCATENATE(#REF!)</f>
        <v>#REF!</v>
      </c>
      <c r="E10" s="20">
        <f>VALUE(Žactvo!F10)</f>
        <v>0.006388888888888888</v>
      </c>
      <c r="F10" s="40">
        <f t="shared" si="0"/>
        <v>4</v>
      </c>
    </row>
    <row r="11" spans="2:6" ht="66" customHeight="1" thickBot="1">
      <c r="B11" s="39" t="str">
        <f>CONCATENATE(Žactvo!A24)</f>
        <v>21</v>
      </c>
      <c r="C11" s="19" t="str">
        <f>CONCATENATE(Žactvo!B24)</f>
        <v>Vancová Kateřina, Tecl Matyáš DULI</v>
      </c>
      <c r="D11" s="8" t="e">
        <f>CONCATENATE(#REF!)</f>
        <v>#REF!</v>
      </c>
      <c r="E11" s="20">
        <f>VALUE(Žactvo!F24)</f>
        <v>0.006597222222222222</v>
      </c>
      <c r="F11" s="40">
        <f t="shared" si="0"/>
        <v>5</v>
      </c>
    </row>
    <row r="12" spans="2:6" ht="66" customHeight="1" thickBot="1">
      <c r="B12" s="39" t="str">
        <f>CONCATENATE(Žactvo!A26)</f>
        <v>24</v>
      </c>
      <c r="C12" s="19" t="str">
        <f>CONCATENATE(Žactvo!B26)</f>
        <v>Pillerová Štěpánka, Zeman Jiří DULI</v>
      </c>
      <c r="D12" s="8" t="e">
        <f>CONCATENATE(#REF!)</f>
        <v>#REF!</v>
      </c>
      <c r="E12" s="20">
        <f>VALUE(Žactvo!F26)</f>
        <v>0.006631944444444445</v>
      </c>
      <c r="F12" s="40">
        <f t="shared" si="0"/>
        <v>6</v>
      </c>
    </row>
    <row r="13" spans="2:6" ht="66" customHeight="1" thickBot="1">
      <c r="B13" s="39" t="str">
        <f>CONCATENATE(Žactvo!A15)</f>
        <v>10</v>
      </c>
      <c r="C13" s="19" t="str">
        <f>CONCATENATE(Žactvo!B15)</f>
        <v>Svobodová Saša, Zuna Ondřej, SCPL</v>
      </c>
      <c r="D13" s="8" t="e">
        <f>CONCATENATE(#REF!)</f>
        <v>#REF!</v>
      </c>
      <c r="E13" s="20">
        <f>VALUE(Žactvo!F15)</f>
        <v>0.0067708333333333336</v>
      </c>
      <c r="F13" s="40">
        <f t="shared" si="0"/>
        <v>7</v>
      </c>
    </row>
    <row r="14" spans="2:6" ht="66" customHeight="1" thickBot="1">
      <c r="B14" s="39" t="str">
        <f>CONCATENATE(Žactvo!A14)</f>
        <v>9</v>
      </c>
      <c r="C14" s="19" t="str">
        <f>CONCATENATE(Žactvo!B14)</f>
        <v>Kořandrlová Martina, Hasman Ondřej SCPL</v>
      </c>
      <c r="D14" s="8" t="e">
        <f>CONCATENATE(#REF!)</f>
        <v>#REF!</v>
      </c>
      <c r="E14" s="20">
        <f>VALUE(Žactvo!F14)</f>
        <v>0.006875</v>
      </c>
      <c r="F14" s="40">
        <f t="shared" si="0"/>
        <v>8</v>
      </c>
    </row>
    <row r="15" spans="2:6" ht="66" customHeight="1" thickBot="1">
      <c r="B15" s="39" t="str">
        <f>CONCATENATE(Žactvo!A21)</f>
        <v>18</v>
      </c>
      <c r="C15" s="19" t="str">
        <f>CONCATENATE(Žactvo!B21)</f>
        <v>Kapčiárová Michaela, Bříza Matěj JBCN</v>
      </c>
      <c r="D15" s="8" t="e">
        <f>CONCATENATE(#REF!)</f>
        <v>#REF!</v>
      </c>
      <c r="E15" s="20">
        <f>VALUE(Žactvo!F21)</f>
        <v>0.0070486111111111105</v>
      </c>
      <c r="F15" s="40">
        <f t="shared" si="0"/>
        <v>9</v>
      </c>
    </row>
    <row r="16" spans="2:6" ht="66" customHeight="1" thickBot="1">
      <c r="B16" s="39" t="str">
        <f>CONCATENATE(Žactvo!A13)</f>
        <v>7</v>
      </c>
      <c r="C16" s="19" t="str">
        <f>CONCATENATE(Žactvo!B13)</f>
        <v>Štruncová Martina, Horník Adam, SCPL</v>
      </c>
      <c r="D16" s="8" t="e">
        <f>CONCATENATE(#REF!)</f>
        <v>#REF!</v>
      </c>
      <c r="E16" s="20">
        <f>VALUE(Žactvo!F13)</f>
        <v>0.007071759259259259</v>
      </c>
      <c r="F16" s="40">
        <f t="shared" si="0"/>
        <v>10</v>
      </c>
    </row>
    <row r="17" spans="2:6" ht="66" customHeight="1" thickBot="1">
      <c r="B17" s="39" t="str">
        <f>CONCATENATE(Žactvo!A16)</f>
        <v>11</v>
      </c>
      <c r="C17" s="19" t="str">
        <f>CONCATENATE(Žactvo!B16)</f>
        <v>Beroušková Barbora, Richter Lukáš SCPL</v>
      </c>
      <c r="D17" s="8" t="e">
        <f>CONCATENATE(#REF!)</f>
        <v>#REF!</v>
      </c>
      <c r="E17" s="20">
        <f>VALUE(Žactvo!F16)</f>
        <v>0.007465277777777778</v>
      </c>
      <c r="F17" s="40">
        <f t="shared" si="0"/>
        <v>11</v>
      </c>
    </row>
    <row r="18" spans="2:6" ht="66" customHeight="1" thickBot="1">
      <c r="B18" s="39" t="str">
        <f>CONCATENATE(Žactvo!A22)</f>
        <v>19</v>
      </c>
      <c r="C18" s="19" t="str">
        <f>CONCATENATE(Žactvo!B22)</f>
        <v>Marxová Gabriela, Kopal Vilém JBCN</v>
      </c>
      <c r="D18" s="8" t="e">
        <f>CONCATENATE(#REF!)</f>
        <v>#REF!</v>
      </c>
      <c r="E18" s="20">
        <f>VALUE(Žactvo!F22)</f>
        <v>0.007604166666666666</v>
      </c>
      <c r="F18" s="40">
        <f t="shared" si="0"/>
        <v>12</v>
      </c>
    </row>
    <row r="19" spans="2:6" ht="66" customHeight="1" thickBot="1">
      <c r="B19" s="39" t="str">
        <f>CONCATENATE(Žactvo!A11)</f>
        <v>5</v>
      </c>
      <c r="C19" s="19" t="str">
        <f>CONCATENATE(Žactvo!B11)</f>
        <v>Hasmanová Markéta, Hašek adam. SCPL</v>
      </c>
      <c r="D19" s="8" t="e">
        <f>CONCATENATE(#REF!)</f>
        <v>#REF!</v>
      </c>
      <c r="E19" s="20">
        <f>VALUE(Žactvo!F11)</f>
        <v>0.0078125</v>
      </c>
      <c r="F19" s="40">
        <f t="shared" si="0"/>
        <v>13</v>
      </c>
    </row>
    <row r="20" spans="2:6" ht="66" customHeight="1" thickBot="1">
      <c r="B20" s="39" t="str">
        <f>CONCATENATE(Žactvo!A8)</f>
        <v>2</v>
      </c>
      <c r="C20" s="19" t="str">
        <f>CONCATENATE(Žactvo!B8)</f>
        <v>Matínková  Monika, Šikola Jindřich ČSKL</v>
      </c>
      <c r="D20" s="8" t="e">
        <f>CONCATENATE(#REF!)</f>
        <v>#REF!</v>
      </c>
      <c r="E20" s="20">
        <f>VALUE(Žactvo!F8)</f>
        <v>0.007916666666666667</v>
      </c>
      <c r="F20" s="40">
        <f t="shared" si="0"/>
        <v>14</v>
      </c>
    </row>
    <row r="21" spans="2:6" ht="66" customHeight="1" thickBot="1">
      <c r="B21" s="39" t="str">
        <f>CONCATENATE(Žactvo!A17)</f>
        <v>12</v>
      </c>
      <c r="C21" s="19" t="str">
        <f>CONCATENATE(Žactvo!B17)</f>
        <v>Zunová Štěpánka, Svoboda Vojtěch SCPL</v>
      </c>
      <c r="D21" s="8" t="e">
        <f>CONCATENATE(#REF!)</f>
        <v>#REF!</v>
      </c>
      <c r="E21" s="20">
        <f>VALUE(Žactvo!F17)</f>
        <v>0.007951388888888888</v>
      </c>
      <c r="F21" s="40">
        <f t="shared" si="0"/>
        <v>15</v>
      </c>
    </row>
    <row r="22" spans="2:6" ht="66" customHeight="1" thickBot="1">
      <c r="B22" s="39" t="str">
        <f>CONCATENATE(Žactvo!A7)</f>
        <v>1</v>
      </c>
      <c r="C22" s="19" t="str">
        <f>CONCATENATE(Žactvo!B7)</f>
        <v>Seidlová Eliška, Čivrný Matyáš ČSKL</v>
      </c>
      <c r="D22" s="8" t="e">
        <f>CONCATENATE(#REF!)</f>
        <v>#REF!</v>
      </c>
      <c r="E22" s="20">
        <f>VALUE(Žactvo!F7)</f>
        <v>0.007951388888888888</v>
      </c>
      <c r="F22" s="40">
        <f t="shared" si="0"/>
        <v>16</v>
      </c>
    </row>
    <row r="23" spans="2:6" ht="66" customHeight="1" thickBot="1">
      <c r="B23" s="39" t="str">
        <f>CONCATENATE(Žactvo!A9)</f>
        <v>3</v>
      </c>
      <c r="C23" s="19" t="str">
        <f>CONCATENATE(Žactvo!B9)</f>
        <v>Ježková Matilda, Čermák Ondřej  DULI</v>
      </c>
      <c r="D23" s="8" t="e">
        <f>CONCATENATE(#REF!)</f>
        <v>#REF!</v>
      </c>
      <c r="E23" s="20">
        <f>VALUE(Žactvo!F9)</f>
        <v>0.008564814814814815</v>
      </c>
      <c r="F23" s="40">
        <f t="shared" si="0"/>
        <v>17</v>
      </c>
    </row>
    <row r="24" spans="2:6" ht="66" customHeight="1" thickBot="1">
      <c r="B24" s="39" t="str">
        <f>CONCATENATE(Žactvo!A12)</f>
        <v>6</v>
      </c>
      <c r="C24" s="19" t="str">
        <f>CONCATENATE(Žactvo!B12)</f>
        <v>Vitáková Petra, Matulka Adam, SCPL</v>
      </c>
      <c r="D24" s="8" t="e">
        <f>CONCATENATE(#REF!)</f>
        <v>#REF!</v>
      </c>
      <c r="E24" s="20">
        <f>VALUE(Žactvo!F12)</f>
        <v>0.008784722222222223</v>
      </c>
      <c r="F24" s="40">
        <f t="shared" si="0"/>
        <v>18</v>
      </c>
    </row>
    <row r="25" spans="2:6" ht="66" customHeight="1" thickBot="1">
      <c r="B25" s="39" t="str">
        <f>CONCATENATE(Žactvo!A18)</f>
        <v>13</v>
      </c>
      <c r="C25" s="19" t="str">
        <f>CONCATENATE(Žactvo!B18)</f>
        <v>Nováková Jakubína, Svoboda Antonín, SCPL</v>
      </c>
      <c r="D25" s="8" t="e">
        <f>CONCATENATE(#REF!)</f>
        <v>#REF!</v>
      </c>
      <c r="E25" s="20">
        <f>VALUE(Žactvo!F18)</f>
        <v>0.008993055555555554</v>
      </c>
      <c r="F25" s="40">
        <f t="shared" si="0"/>
        <v>19</v>
      </c>
    </row>
    <row r="26" spans="2:6" ht="66" customHeight="1" thickBot="1">
      <c r="B26" s="41" t="str">
        <f>CONCATENATE(Žactvo!A20)</f>
        <v>15</v>
      </c>
      <c r="C26" s="42" t="str">
        <f>CONCATENATE(Žactvo!B20)</f>
        <v>Křemenová Natálie, Machač Štěpán, JBCN</v>
      </c>
      <c r="D26" s="43" t="e">
        <f>CONCATENATE(#REF!)</f>
        <v>#REF!</v>
      </c>
      <c r="E26" s="44">
        <f>VALUE(Žactvo!F20)</f>
        <v>0.010416666666666666</v>
      </c>
      <c r="F26" s="45">
        <f t="shared" si="0"/>
        <v>20</v>
      </c>
    </row>
    <row r="27" spans="2:6" ht="66" customHeight="1">
      <c r="B27" s="27"/>
      <c r="C27" s="28"/>
      <c r="D27" s="29"/>
      <c r="E27" s="30"/>
      <c r="F27" s="29"/>
    </row>
    <row r="28" spans="2:6" ht="66" customHeight="1">
      <c r="B28" s="27"/>
      <c r="C28" s="28"/>
      <c r="D28" s="29"/>
      <c r="E28" s="30"/>
      <c r="F28" s="29"/>
    </row>
    <row r="29" spans="2:6" ht="66" customHeight="1">
      <c r="B29" s="27"/>
      <c r="C29" s="28"/>
      <c r="D29" s="29"/>
      <c r="E29" s="30"/>
      <c r="F29" s="29"/>
    </row>
    <row r="30" spans="2:6" ht="66" customHeight="1">
      <c r="B30" s="27"/>
      <c r="C30" s="28"/>
      <c r="D30" s="29"/>
      <c r="E30" s="30"/>
      <c r="F30" s="29"/>
    </row>
    <row r="31" spans="2:6" ht="66" customHeight="1">
      <c r="B31" s="27"/>
      <c r="C31" s="28"/>
      <c r="D31" s="29"/>
      <c r="E31" s="30"/>
      <c r="F31" s="29"/>
    </row>
    <row r="32" spans="2:6" ht="66" customHeight="1">
      <c r="B32" s="27"/>
      <c r="C32" s="28"/>
      <c r="D32" s="29"/>
      <c r="E32" s="30"/>
      <c r="F32" s="29"/>
    </row>
    <row r="33" spans="2:6" ht="66" customHeight="1">
      <c r="B33" s="27"/>
      <c r="C33" s="28"/>
      <c r="D33" s="29"/>
      <c r="E33" s="30"/>
      <c r="F33" s="29"/>
    </row>
    <row r="34" spans="2:6" ht="66" customHeight="1">
      <c r="B34" s="27"/>
      <c r="C34" s="28"/>
      <c r="D34" s="29"/>
      <c r="E34" s="30"/>
      <c r="F34" s="29"/>
    </row>
    <row r="35" spans="2:6" ht="66" customHeight="1">
      <c r="B35" s="27"/>
      <c r="C35" s="28"/>
      <c r="D35" s="29"/>
      <c r="E35" s="30"/>
      <c r="F35" s="29"/>
    </row>
    <row r="36" spans="2:6" ht="66" customHeight="1">
      <c r="B36" s="27"/>
      <c r="C36" s="28"/>
      <c r="D36" s="29"/>
      <c r="E36" s="30"/>
      <c r="F36" s="29"/>
    </row>
    <row r="37" spans="2:6" ht="66" customHeight="1">
      <c r="B37" s="27"/>
      <c r="C37" s="28"/>
      <c r="D37" s="29"/>
      <c r="E37" s="30"/>
      <c r="F37" s="29"/>
    </row>
    <row r="38" spans="2:6" ht="66" customHeight="1">
      <c r="B38" s="27"/>
      <c r="C38" s="28"/>
      <c r="D38" s="29"/>
      <c r="E38" s="30"/>
      <c r="F38" s="29"/>
    </row>
    <row r="39" spans="2:6" ht="66" customHeight="1">
      <c r="B39" s="27"/>
      <c r="C39" s="28"/>
      <c r="D39" s="29"/>
      <c r="E39" s="30"/>
      <c r="F39" s="29"/>
    </row>
    <row r="40" spans="2:6" ht="66" customHeight="1">
      <c r="B40" s="27"/>
      <c r="C40" s="28"/>
      <c r="D40" s="29"/>
      <c r="E40" s="30"/>
      <c r="F40" s="29"/>
    </row>
    <row r="41" spans="2:6" ht="66" customHeight="1">
      <c r="B41" s="27"/>
      <c r="C41" s="28"/>
      <c r="D41" s="29"/>
      <c r="E41" s="30"/>
      <c r="F41" s="29"/>
    </row>
    <row r="42" spans="2:6" ht="66" customHeight="1">
      <c r="B42" s="27"/>
      <c r="C42" s="28"/>
      <c r="D42" s="29"/>
      <c r="E42" s="30"/>
      <c r="F42" s="29"/>
    </row>
    <row r="43" spans="2:6" ht="66" customHeight="1">
      <c r="B43" s="27"/>
      <c r="C43" s="28"/>
      <c r="D43" s="29"/>
      <c r="E43" s="30"/>
      <c r="F43" s="29"/>
    </row>
    <row r="44" spans="2:6" ht="66" customHeight="1">
      <c r="B44" s="27"/>
      <c r="C44" s="28"/>
      <c r="D44" s="29"/>
      <c r="E44" s="30"/>
      <c r="F44" s="29"/>
    </row>
    <row r="45" spans="2:6" ht="66" customHeight="1">
      <c r="B45" s="27"/>
      <c r="C45" s="28"/>
      <c r="D45" s="29"/>
      <c r="E45" s="30"/>
      <c r="F45" s="29"/>
    </row>
    <row r="46" spans="2:6" ht="66" customHeight="1">
      <c r="B46" s="27"/>
      <c r="C46" s="28"/>
      <c r="D46" s="29"/>
      <c r="E46" s="30"/>
      <c r="F46" s="29"/>
    </row>
    <row r="47" spans="2:6" ht="66" customHeight="1">
      <c r="B47" s="27"/>
      <c r="C47" s="28"/>
      <c r="D47" s="29"/>
      <c r="E47" s="30"/>
      <c r="F47" s="29"/>
    </row>
    <row r="48" spans="2:6" ht="66" customHeight="1">
      <c r="B48" s="27"/>
      <c r="C48" s="28"/>
      <c r="D48" s="29"/>
      <c r="E48" s="30"/>
      <c r="F48" s="29"/>
    </row>
    <row r="49" spans="2:6" ht="66" customHeight="1">
      <c r="B49" s="27"/>
      <c r="C49" s="28"/>
      <c r="D49" s="29"/>
      <c r="E49" s="30"/>
      <c r="F49" s="29"/>
    </row>
    <row r="50" spans="2:6" ht="66" customHeight="1">
      <c r="B50" s="27"/>
      <c r="C50" s="28"/>
      <c r="D50" s="29"/>
      <c r="E50" s="30"/>
      <c r="F50" s="29"/>
    </row>
    <row r="51" spans="2:6" ht="66" customHeight="1">
      <c r="B51" s="27"/>
      <c r="C51" s="28"/>
      <c r="D51" s="29"/>
      <c r="E51" s="30"/>
      <c r="F51" s="29"/>
    </row>
    <row r="52" spans="2:6" ht="66" customHeight="1">
      <c r="B52" s="27"/>
      <c r="C52" s="28"/>
      <c r="D52" s="29"/>
      <c r="E52" s="30"/>
      <c r="F52" s="29"/>
    </row>
    <row r="53" spans="2:6" ht="66" customHeight="1">
      <c r="B53" s="27"/>
      <c r="C53" s="28"/>
      <c r="D53" s="29"/>
      <c r="E53" s="30"/>
      <c r="F53" s="29"/>
    </row>
    <row r="54" spans="2:6" ht="66" customHeight="1">
      <c r="B54" s="27"/>
      <c r="C54" s="28"/>
      <c r="D54" s="29"/>
      <c r="E54" s="30"/>
      <c r="F54" s="29"/>
    </row>
    <row r="55" spans="2:6" ht="66" customHeight="1">
      <c r="B55" s="27"/>
      <c r="C55" s="28"/>
      <c r="D55" s="29"/>
      <c r="E55" s="30"/>
      <c r="F55" s="29"/>
    </row>
    <row r="56" spans="2:6" ht="66" customHeight="1">
      <c r="B56" s="27"/>
      <c r="C56" s="28"/>
      <c r="D56" s="29"/>
      <c r="E56" s="30"/>
      <c r="F56" s="29"/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U56"/>
  <sheetViews>
    <sheetView tabSelected="1" zoomScalePageLayoutView="0" workbookViewId="0" topLeftCell="A1">
      <selection activeCell="D3" sqref="D3:F3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5" t="s">
        <v>71</v>
      </c>
      <c r="C1" s="25"/>
      <c r="D1" s="25"/>
      <c r="E1" s="25"/>
      <c r="F1" s="25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4" t="str">
        <f>CONCATENATE(Dorost!A3)</f>
        <v>Kategorie: dorci - volná technika</v>
      </c>
      <c r="C3" s="24"/>
      <c r="D3" s="24" t="str">
        <f>CONCATENATE(Dorost!C3)</f>
        <v>Datum: 31.12.2013</v>
      </c>
      <c r="E3" s="24"/>
      <c r="F3" s="24"/>
      <c r="IQ3"/>
      <c r="IR3"/>
      <c r="IS3"/>
      <c r="IT3"/>
      <c r="IU3"/>
    </row>
    <row r="4" spans="2:255" s="1" customFormat="1" ht="18" customHeight="1">
      <c r="B4" s="2" t="str">
        <f>CONCATENATE(Dorost!A4)</f>
        <v>Délka tratě: 4 kola</v>
      </c>
      <c r="C4" s="11"/>
      <c r="D4" s="2"/>
      <c r="E4" s="16"/>
      <c r="F4" s="16"/>
      <c r="IQ4"/>
      <c r="IR4"/>
      <c r="IS4"/>
      <c r="IT4"/>
      <c r="IU4"/>
    </row>
    <row r="5" ht="13.5" thickBot="1"/>
    <row r="6" spans="2:6" ht="33" customHeight="1" thickBot="1">
      <c r="B6" s="31" t="s">
        <v>9</v>
      </c>
      <c r="C6" s="32" t="s">
        <v>10</v>
      </c>
      <c r="D6" s="32" t="s">
        <v>1</v>
      </c>
      <c r="E6" s="32" t="s">
        <v>4</v>
      </c>
      <c r="F6" s="33" t="s">
        <v>5</v>
      </c>
    </row>
    <row r="7" spans="2:6" ht="66" customHeight="1" thickBot="1">
      <c r="B7" s="34" t="str">
        <f>CONCATENATE(Dorost!A11)</f>
        <v>28/78</v>
      </c>
      <c r="C7" s="35" t="str">
        <f>CONCATENATE(Dorost!B11)</f>
        <v>Krčková Eliška, Gebouský Ondřej DULI</v>
      </c>
      <c r="D7" s="36" t="e">
        <f>CONCATENATE(Dorost!#REF!)</f>
        <v>#REF!</v>
      </c>
      <c r="E7" s="37">
        <f>VALUE(Dorost!F11)</f>
        <v>0.007916666666666667</v>
      </c>
      <c r="F7" s="38">
        <v>1</v>
      </c>
    </row>
    <row r="8" spans="2:6" ht="66" customHeight="1" thickBot="1">
      <c r="B8" s="39" t="str">
        <f>CONCATENATE(Dorost!A10)</f>
        <v>27/77</v>
      </c>
      <c r="C8" s="19" t="str">
        <f>CONCATENATE(Dorost!B10)</f>
        <v>Hynčicová Kateřina, Vanc Jan DULI</v>
      </c>
      <c r="D8" s="8" t="e">
        <f>CONCATENATE(Dorost!#REF!)</f>
        <v>#REF!</v>
      </c>
      <c r="E8" s="20">
        <f>VALUE(Dorost!F10)</f>
        <v>0.007962962962962963</v>
      </c>
      <c r="F8" s="40">
        <f>SUM(F7)+1</f>
        <v>2</v>
      </c>
    </row>
    <row r="9" spans="2:6" ht="66" customHeight="1" thickBot="1">
      <c r="B9" s="39" t="str">
        <f>CONCATENATE(Dorost!A14)</f>
        <v>33/83</v>
      </c>
      <c r="C9" s="19" t="str">
        <f>CONCATENATE(Dorost!B14)</f>
        <v>Čermáková Sára,Luxemburg Jan  DULI</v>
      </c>
      <c r="D9" s="8" t="e">
        <f>CONCATENATE(Dorost!#REF!)</f>
        <v>#REF!</v>
      </c>
      <c r="E9" s="20">
        <f>VALUE(Dorost!F14)</f>
        <v>0.008159722222222223</v>
      </c>
      <c r="F9" s="40">
        <f>SUM(F8)+1</f>
        <v>3</v>
      </c>
    </row>
    <row r="10" spans="2:6" ht="66" customHeight="1" thickBot="1">
      <c r="B10" s="39" t="str">
        <f>CONCATENATE(Dorost!A9)</f>
        <v>20/70</v>
      </c>
      <c r="C10" s="19" t="str">
        <f>CONCATENATE(Dorost!B9)</f>
        <v>Nováková Milada , Lehký Matyáš JBCN</v>
      </c>
      <c r="D10" s="8" t="e">
        <f>CONCATENATE(Dorost!#REF!)</f>
        <v>#REF!</v>
      </c>
      <c r="E10" s="20">
        <f>VALUE(Dorost!F9)</f>
        <v>0.008240740740740741</v>
      </c>
      <c r="F10" s="40">
        <f>SUM(F9)+1</f>
        <v>4</v>
      </c>
    </row>
    <row r="11" spans="2:6" ht="66" customHeight="1" thickBot="1">
      <c r="B11" s="39" t="str">
        <f>CONCATENATE(Dorost!A12)</f>
        <v>29/79</v>
      </c>
      <c r="C11" s="19" t="str">
        <f>CONCATENATE(Dorost!B12)</f>
        <v>Zapadlová Hana, Štulík Dominik, JIJD</v>
      </c>
      <c r="D11" s="8" t="e">
        <f>CONCATENATE(Dorost!#REF!)</f>
        <v>#REF!</v>
      </c>
      <c r="E11" s="20">
        <f>VALUE(Dorost!F12)</f>
        <v>0.008252314814814815</v>
      </c>
      <c r="F11" s="40">
        <f>SUM(F10)+1</f>
        <v>5</v>
      </c>
    </row>
    <row r="12" spans="2:6" ht="66" customHeight="1" thickBot="1">
      <c r="B12" s="39" t="str">
        <f>CONCATENATE(Dorost!A13)</f>
        <v>32/82</v>
      </c>
      <c r="C12" s="19" t="str">
        <f>CONCATENATE(Dorost!B13)</f>
        <v>Teclová Julie, Kejla Jan, DULI</v>
      </c>
      <c r="D12" s="8" t="e">
        <f>CONCATENATE(Dorost!#REF!)</f>
        <v>#REF!</v>
      </c>
      <c r="E12" s="20">
        <f>VALUE(Dorost!F13)</f>
        <v>0.008402777777777778</v>
      </c>
      <c r="F12" s="40">
        <f>SUM(F11)+1</f>
        <v>6</v>
      </c>
    </row>
    <row r="13" spans="2:6" ht="66" customHeight="1" thickBot="1">
      <c r="B13" s="39" t="str">
        <f>CONCATENATE(Dorost!A7)</f>
        <v>17/67</v>
      </c>
      <c r="C13" s="19" t="str">
        <f>CONCATENATE(Dorost!B7)</f>
        <v>Paldusová Kristýna, Bohatý Aleš   JBCN</v>
      </c>
      <c r="D13" s="8" t="e">
        <f>CONCATENATE(Dorost!#REF!)</f>
        <v>#REF!</v>
      </c>
      <c r="E13" s="20">
        <f>VALUE(Dorost!F7)</f>
        <v>0.008506944444444444</v>
      </c>
      <c r="F13" s="40">
        <f>SUM(F12)+1</f>
        <v>7</v>
      </c>
    </row>
    <row r="14" spans="2:6" ht="66" customHeight="1" thickBot="1">
      <c r="B14" s="41" t="str">
        <f>CONCATENATE(Dorost!A8)</f>
        <v>19/69</v>
      </c>
      <c r="C14" s="42" t="str">
        <f>CONCATENATE(Dorost!B8)</f>
        <v>Nová Kateřina, Šaník Jan JBCN</v>
      </c>
      <c r="D14" s="43" t="e">
        <f>CONCATENATE(Dorost!#REF!)</f>
        <v>#REF!</v>
      </c>
      <c r="E14" s="44">
        <f>VALUE(Dorost!F8)</f>
        <v>0.008622685185185185</v>
      </c>
      <c r="F14" s="45">
        <f>SUM(F13)+1</f>
        <v>8</v>
      </c>
    </row>
    <row r="15" spans="2:6" ht="66" customHeight="1">
      <c r="B15" s="27"/>
      <c r="C15" s="28"/>
      <c r="D15" s="29"/>
      <c r="E15" s="30"/>
      <c r="F15" s="29"/>
    </row>
    <row r="16" spans="2:6" ht="66" customHeight="1">
      <c r="B16" s="27"/>
      <c r="C16" s="28"/>
      <c r="D16" s="29"/>
      <c r="E16" s="30"/>
      <c r="F16" s="29"/>
    </row>
    <row r="17" spans="2:6" ht="66" customHeight="1">
      <c r="B17" s="27"/>
      <c r="C17" s="28"/>
      <c r="D17" s="29"/>
      <c r="E17" s="30"/>
      <c r="F17" s="29"/>
    </row>
    <row r="18" spans="2:6" ht="66" customHeight="1">
      <c r="B18" s="27"/>
      <c r="C18" s="28"/>
      <c r="D18" s="29"/>
      <c r="E18" s="30"/>
      <c r="F18" s="29"/>
    </row>
    <row r="19" spans="2:6" ht="66" customHeight="1">
      <c r="B19" s="27"/>
      <c r="C19" s="28"/>
      <c r="D19" s="29"/>
      <c r="E19" s="30"/>
      <c r="F19" s="29"/>
    </row>
    <row r="20" spans="2:6" ht="66" customHeight="1">
      <c r="B20" s="27"/>
      <c r="C20" s="28"/>
      <c r="D20" s="29"/>
      <c r="E20" s="30"/>
      <c r="F20" s="29"/>
    </row>
    <row r="21" spans="2:6" ht="66" customHeight="1">
      <c r="B21" s="27"/>
      <c r="C21" s="28"/>
      <c r="D21" s="29"/>
      <c r="E21" s="30"/>
      <c r="F21" s="29"/>
    </row>
    <row r="22" spans="2:6" ht="66" customHeight="1">
      <c r="B22" s="27"/>
      <c r="C22" s="28"/>
      <c r="D22" s="29"/>
      <c r="E22" s="30"/>
      <c r="F22" s="29"/>
    </row>
    <row r="23" spans="2:6" ht="66" customHeight="1">
      <c r="B23" s="27"/>
      <c r="C23" s="28"/>
      <c r="D23" s="29"/>
      <c r="E23" s="30"/>
      <c r="F23" s="29"/>
    </row>
    <row r="24" spans="2:6" ht="66" customHeight="1">
      <c r="B24" s="27"/>
      <c r="C24" s="28"/>
      <c r="D24" s="29"/>
      <c r="E24" s="30"/>
      <c r="F24" s="29"/>
    </row>
    <row r="25" spans="2:6" ht="66" customHeight="1">
      <c r="B25" s="27"/>
      <c r="C25" s="28"/>
      <c r="D25" s="29"/>
      <c r="E25" s="30"/>
      <c r="F25" s="29"/>
    </row>
    <row r="26" spans="2:6" ht="66" customHeight="1">
      <c r="B26" s="27"/>
      <c r="C26" s="28"/>
      <c r="D26" s="29"/>
      <c r="E26" s="30"/>
      <c r="F26" s="29"/>
    </row>
    <row r="27" spans="2:6" ht="66" customHeight="1">
      <c r="B27" s="27"/>
      <c r="C27" s="28"/>
      <c r="D27" s="29"/>
      <c r="E27" s="30"/>
      <c r="F27" s="29"/>
    </row>
    <row r="28" spans="2:6" ht="66" customHeight="1">
      <c r="B28" s="27"/>
      <c r="C28" s="28"/>
      <c r="D28" s="29"/>
      <c r="E28" s="30"/>
      <c r="F28" s="29"/>
    </row>
    <row r="29" spans="2:6" ht="66" customHeight="1">
      <c r="B29" s="27"/>
      <c r="C29" s="28"/>
      <c r="D29" s="29"/>
      <c r="E29" s="30"/>
      <c r="F29" s="29"/>
    </row>
    <row r="30" spans="2:6" ht="66" customHeight="1">
      <c r="B30" s="27"/>
      <c r="C30" s="28"/>
      <c r="D30" s="29"/>
      <c r="E30" s="30"/>
      <c r="F30" s="29"/>
    </row>
    <row r="31" spans="2:6" ht="66" customHeight="1">
      <c r="B31" s="27"/>
      <c r="C31" s="28"/>
      <c r="D31" s="29"/>
      <c r="E31" s="30"/>
      <c r="F31" s="29"/>
    </row>
    <row r="32" spans="2:6" ht="66" customHeight="1">
      <c r="B32" s="27"/>
      <c r="C32" s="28"/>
      <c r="D32" s="29"/>
      <c r="E32" s="30"/>
      <c r="F32" s="29"/>
    </row>
    <row r="33" spans="2:6" ht="66" customHeight="1">
      <c r="B33" s="27"/>
      <c r="C33" s="28"/>
      <c r="D33" s="29"/>
      <c r="E33" s="30"/>
      <c r="F33" s="29"/>
    </row>
    <row r="34" spans="2:6" ht="66" customHeight="1">
      <c r="B34" s="27"/>
      <c r="C34" s="28"/>
      <c r="D34" s="29"/>
      <c r="E34" s="30"/>
      <c r="F34" s="29"/>
    </row>
    <row r="35" spans="2:6" ht="66" customHeight="1">
      <c r="B35" s="27"/>
      <c r="C35" s="28"/>
      <c r="D35" s="29"/>
      <c r="E35" s="30"/>
      <c r="F35" s="29"/>
    </row>
    <row r="36" spans="2:6" ht="66" customHeight="1">
      <c r="B36" s="27"/>
      <c r="C36" s="28"/>
      <c r="D36" s="29"/>
      <c r="E36" s="30"/>
      <c r="F36" s="29"/>
    </row>
    <row r="37" spans="2:6" ht="66" customHeight="1">
      <c r="B37" s="27"/>
      <c r="C37" s="28"/>
      <c r="D37" s="29"/>
      <c r="E37" s="30"/>
      <c r="F37" s="29"/>
    </row>
    <row r="38" spans="2:6" ht="66" customHeight="1">
      <c r="B38" s="27"/>
      <c r="C38" s="28"/>
      <c r="D38" s="29"/>
      <c r="E38" s="30"/>
      <c r="F38" s="29"/>
    </row>
    <row r="39" spans="2:6" ht="66" customHeight="1">
      <c r="B39" s="27"/>
      <c r="C39" s="28"/>
      <c r="D39" s="29"/>
      <c r="E39" s="30"/>
      <c r="F39" s="29"/>
    </row>
    <row r="40" spans="2:6" ht="66" customHeight="1">
      <c r="B40" s="27"/>
      <c r="C40" s="28"/>
      <c r="D40" s="29"/>
      <c r="E40" s="30"/>
      <c r="F40" s="29"/>
    </row>
    <row r="41" spans="2:6" ht="66" customHeight="1">
      <c r="B41" s="27"/>
      <c r="C41" s="28"/>
      <c r="D41" s="29"/>
      <c r="E41" s="30"/>
      <c r="F41" s="29"/>
    </row>
    <row r="42" spans="2:6" ht="66" customHeight="1">
      <c r="B42" s="27"/>
      <c r="C42" s="28"/>
      <c r="D42" s="29"/>
      <c r="E42" s="30"/>
      <c r="F42" s="29"/>
    </row>
    <row r="43" spans="2:6" ht="66" customHeight="1">
      <c r="B43" s="27"/>
      <c r="C43" s="28"/>
      <c r="D43" s="29"/>
      <c r="E43" s="30"/>
      <c r="F43" s="29"/>
    </row>
    <row r="44" spans="2:6" ht="66" customHeight="1">
      <c r="B44" s="27"/>
      <c r="C44" s="28"/>
      <c r="D44" s="29"/>
      <c r="E44" s="30"/>
      <c r="F44" s="29"/>
    </row>
    <row r="45" spans="2:6" ht="66" customHeight="1">
      <c r="B45" s="27"/>
      <c r="C45" s="28"/>
      <c r="D45" s="29"/>
      <c r="E45" s="30"/>
      <c r="F45" s="29"/>
    </row>
    <row r="46" spans="2:6" ht="66" customHeight="1">
      <c r="B46" s="27"/>
      <c r="C46" s="28"/>
      <c r="D46" s="29"/>
      <c r="E46" s="30"/>
      <c r="F46" s="29"/>
    </row>
    <row r="47" spans="2:6" ht="66" customHeight="1">
      <c r="B47" s="27"/>
      <c r="C47" s="28"/>
      <c r="D47" s="29"/>
      <c r="E47" s="30"/>
      <c r="F47" s="29"/>
    </row>
    <row r="48" spans="2:6" ht="66" customHeight="1">
      <c r="B48" s="27"/>
      <c r="C48" s="28"/>
      <c r="D48" s="29"/>
      <c r="E48" s="30"/>
      <c r="F48" s="29"/>
    </row>
    <row r="49" spans="2:6" ht="66" customHeight="1">
      <c r="B49" s="27"/>
      <c r="C49" s="28"/>
      <c r="D49" s="29"/>
      <c r="E49" s="30"/>
      <c r="F49" s="29"/>
    </row>
    <row r="50" spans="2:6" ht="66" customHeight="1">
      <c r="B50" s="27"/>
      <c r="C50" s="28"/>
      <c r="D50" s="29"/>
      <c r="E50" s="30"/>
      <c r="F50" s="29"/>
    </row>
    <row r="51" spans="2:6" ht="66" customHeight="1">
      <c r="B51" s="27"/>
      <c r="C51" s="28"/>
      <c r="D51" s="29"/>
      <c r="E51" s="30"/>
      <c r="F51" s="29"/>
    </row>
    <row r="52" spans="2:6" ht="66" customHeight="1">
      <c r="B52" s="27"/>
      <c r="C52" s="28"/>
      <c r="D52" s="29"/>
      <c r="E52" s="30"/>
      <c r="F52" s="29"/>
    </row>
    <row r="53" spans="2:6" ht="66" customHeight="1">
      <c r="B53" s="27"/>
      <c r="C53" s="28"/>
      <c r="D53" s="29"/>
      <c r="E53" s="30"/>
      <c r="F53" s="29"/>
    </row>
    <row r="54" spans="2:6" ht="66" customHeight="1">
      <c r="B54" s="27"/>
      <c r="C54" s="28"/>
      <c r="D54" s="29"/>
      <c r="E54" s="30"/>
      <c r="F54" s="29"/>
    </row>
    <row r="55" spans="2:6" ht="66" customHeight="1">
      <c r="B55" s="27"/>
      <c r="C55" s="28"/>
      <c r="D55" s="29"/>
      <c r="E55" s="30"/>
      <c r="F55" s="29"/>
    </row>
    <row r="56" spans="2:6" ht="66" customHeight="1">
      <c r="B56" s="27"/>
      <c r="C56" s="28"/>
      <c r="D56" s="29"/>
      <c r="E56" s="30"/>
      <c r="F56" s="29"/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D3" sqref="D3:F3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5" t="s">
        <v>71</v>
      </c>
      <c r="C1" s="25"/>
      <c r="D1" s="25"/>
      <c r="E1" s="25"/>
      <c r="F1" s="25"/>
      <c r="IQ1"/>
      <c r="IR1"/>
      <c r="IS1"/>
      <c r="IT1"/>
      <c r="IU1"/>
    </row>
    <row r="2" spans="2:255" s="1" customFormat="1" ht="18" customHeight="1">
      <c r="B2" s="21"/>
      <c r="C2" s="21"/>
      <c r="D2" s="21"/>
      <c r="E2" s="21"/>
      <c r="F2" s="21"/>
      <c r="IQ2"/>
      <c r="IR2"/>
      <c r="IS2"/>
      <c r="IT2"/>
      <c r="IU2"/>
    </row>
    <row r="3" spans="2:255" s="1" customFormat="1" ht="18" customHeight="1">
      <c r="B3" s="26" t="str">
        <f>CONCATENATE(Dospělí!A3)</f>
        <v>Kategorie: dospěli - volná technika</v>
      </c>
      <c r="C3" s="26"/>
      <c r="D3" s="26" t="str">
        <f>CONCATENATE(Dospělí!C3)</f>
        <v>Datum: 31.12.2013</v>
      </c>
      <c r="E3" s="26"/>
      <c r="F3" s="26"/>
      <c r="IQ3"/>
      <c r="IR3"/>
      <c r="IS3"/>
      <c r="IT3"/>
      <c r="IU3"/>
    </row>
    <row r="4" spans="2:255" s="1" customFormat="1" ht="18" customHeight="1">
      <c r="B4" s="2" t="str">
        <f>CONCATENATE(Dospělí!A4)</f>
        <v>Délka tratě: 5 kol</v>
      </c>
      <c r="C4" s="11"/>
      <c r="D4" s="2"/>
      <c r="E4" s="16"/>
      <c r="F4" s="16"/>
      <c r="IQ4"/>
      <c r="IR4"/>
      <c r="IS4"/>
      <c r="IT4"/>
      <c r="IU4"/>
    </row>
    <row r="5" ht="13.5" thickBot="1"/>
    <row r="6" spans="2:6" ht="33" customHeight="1" thickBot="1">
      <c r="B6" s="31" t="s">
        <v>9</v>
      </c>
      <c r="C6" s="32" t="s">
        <v>10</v>
      </c>
      <c r="D6" s="32" t="s">
        <v>1</v>
      </c>
      <c r="E6" s="32" t="s">
        <v>4</v>
      </c>
      <c r="F6" s="33" t="s">
        <v>5</v>
      </c>
    </row>
    <row r="7" spans="2:6" ht="66" customHeight="1" thickBot="1">
      <c r="B7" s="34" t="str">
        <f>CONCATENATE(Dospělí!A16)</f>
        <v>31/81</v>
      </c>
      <c r="C7" s="35" t="str">
        <f>CONCATENATE(Dospělí!B16)</f>
        <v>Hynčicová Petra,Škoda Jakub, DULI</v>
      </c>
      <c r="D7" s="36" t="e">
        <f>CONCATENATE(Dospělí!#REF!)</f>
        <v>#REF!</v>
      </c>
      <c r="E7" s="37">
        <f>VALUE(Dospělí!F16)</f>
        <v>0.008877314814814815</v>
      </c>
      <c r="F7" s="38">
        <v>1</v>
      </c>
    </row>
    <row r="8" spans="2:6" ht="66" customHeight="1" thickBot="1">
      <c r="B8" s="39" t="str">
        <f>CONCATENATE(Dospělí!A13)</f>
        <v>25/75</v>
      </c>
      <c r="C8" s="19" t="str">
        <f>CONCATENATE(Dospělí!B13)</f>
        <v>Hájková Eliška, Prášil Vojtěch JBCN</v>
      </c>
      <c r="D8" s="8" t="e">
        <f>CONCATENATE(Dospělí!#REF!)</f>
        <v>#REF!</v>
      </c>
      <c r="E8" s="20">
        <f>VALUE(Dospělí!F13)</f>
        <v>0.009236111111111112</v>
      </c>
      <c r="F8" s="40">
        <f>SUM(F7)+1</f>
        <v>2</v>
      </c>
    </row>
    <row r="9" spans="2:6" ht="66" customHeight="1" thickBot="1">
      <c r="B9" s="39" t="str">
        <f>CONCATENATE(Dospělí!A12)</f>
        <v>23/73</v>
      </c>
      <c r="C9" s="19" t="str">
        <f>CONCATENATE(Dospělí!B12)</f>
        <v>Beroušková Katka, Razým Vladislav SCPL</v>
      </c>
      <c r="D9" s="8" t="e">
        <f>CONCATENATE(Dospělí!#REF!)</f>
        <v>#REF!</v>
      </c>
      <c r="E9" s="20">
        <f>VALUE(Dospělí!F12)</f>
        <v>0.009351851851851853</v>
      </c>
      <c r="F9" s="40">
        <f>SUM(F8)+1</f>
        <v>3</v>
      </c>
    </row>
    <row r="10" spans="2:6" ht="66" customHeight="1" thickBot="1">
      <c r="B10" s="39" t="str">
        <f>CONCATENATE(Dospělí!A8)</f>
        <v>18/68</v>
      </c>
      <c r="C10" s="19" t="str">
        <f>CONCATENATE(Dospělí!B8)</f>
        <v>Zelenková Šárka, Krejčí Lukáš  JBCN</v>
      </c>
      <c r="D10" s="8" t="e">
        <f>CONCATENATE(Dospělí!#REF!)</f>
        <v>#REF!</v>
      </c>
      <c r="E10" s="20">
        <f>VALUE(Dospělí!F8)</f>
        <v>0.009375</v>
      </c>
      <c r="F10" s="40">
        <f>SUM(F9)+1</f>
        <v>4</v>
      </c>
    </row>
    <row r="11" spans="2:6" ht="66" customHeight="1" thickBot="1">
      <c r="B11" s="39" t="str">
        <f>CONCATENATE(Dospělí!A14)</f>
        <v>26/76</v>
      </c>
      <c r="C11" s="19" t="str">
        <f>CONCATENATE(Dospělí!B14)</f>
        <v>Lehká Gabriela, Masařík Ivan, Retro TEAM</v>
      </c>
      <c r="D11" s="8" t="e">
        <f>CONCATENATE(Dospělí!#REF!)</f>
        <v>#REF!</v>
      </c>
      <c r="E11" s="20">
        <f>VALUE(Dospělí!F14)</f>
        <v>0.009849537037037037</v>
      </c>
      <c r="F11" s="40">
        <f>SUM(F10)+1</f>
        <v>5</v>
      </c>
    </row>
    <row r="12" spans="2:6" ht="66" customHeight="1" thickBot="1">
      <c r="B12" s="39" t="str">
        <f>CONCATENATE(Dospělí!A11)</f>
        <v>24/74</v>
      </c>
      <c r="C12" s="19" t="str">
        <f>CONCATENATE(Dospělí!B11)</f>
        <v>Šperlová Zuzana, Šperl Milan JBCN</v>
      </c>
      <c r="D12" s="8" t="e">
        <f>CONCATENATE(Dospělí!#REF!)</f>
        <v>#REF!</v>
      </c>
      <c r="E12" s="20">
        <f>VALUE(Dospělí!F11)</f>
        <v>0.009849537037037037</v>
      </c>
      <c r="F12" s="40">
        <f>SUM(F11)+1</f>
        <v>6</v>
      </c>
    </row>
    <row r="13" spans="2:6" ht="66" customHeight="1" thickBot="1">
      <c r="B13" s="39" t="str">
        <f>CONCATENATE(Dospělí!A15)</f>
        <v>30/80</v>
      </c>
      <c r="C13" s="19" t="str">
        <f>CONCATENATE(Dospělí!B15)</f>
        <v>Benešová Alena, Kittel Marek, JIJD</v>
      </c>
      <c r="D13" s="8" t="e">
        <f>CONCATENATE(Dospělí!#REF!)</f>
        <v>#REF!</v>
      </c>
      <c r="E13" s="20">
        <f>VALUE(Dospělí!F15)</f>
        <v>0.010127314814814815</v>
      </c>
      <c r="F13" s="40">
        <f>SUM(F12)+1</f>
        <v>7</v>
      </c>
    </row>
    <row r="14" spans="2:6" ht="66" customHeight="1" thickBot="1">
      <c r="B14" s="39" t="str">
        <f>CONCATENATE(Dospělí!A10)</f>
        <v>22/72</v>
      </c>
      <c r="C14" s="19" t="str">
        <f>CONCATENATE(Dospělí!B10)</f>
        <v>Kartousová Věra, Patrman Martin JBCN</v>
      </c>
      <c r="D14" s="8" t="e">
        <f>CONCATENATE(Dospělí!#REF!)</f>
        <v>#REF!</v>
      </c>
      <c r="E14" s="20">
        <f>VALUE(Dospělí!F10)</f>
        <v>0.01056712962962963</v>
      </c>
      <c r="F14" s="40">
        <f>SUM(F13)+1</f>
        <v>8</v>
      </c>
    </row>
    <row r="15" spans="2:6" ht="66" customHeight="1" thickBot="1">
      <c r="B15" s="39" t="str">
        <f>CONCATENATE(Dospělí!A7)</f>
        <v>16/66</v>
      </c>
      <c r="C15" s="19" t="str">
        <f>CONCATENATE(Dospělí!B7)</f>
        <v>Šaníková Tereza, Sýkora Jiří   JBCN</v>
      </c>
      <c r="D15" s="8" t="e">
        <f>CONCATENATE(Dospělí!#REF!)</f>
        <v>#REF!</v>
      </c>
      <c r="E15" s="20">
        <f>VALUE(Dospělí!F7)</f>
        <v>0.010659722222222221</v>
      </c>
      <c r="F15" s="40">
        <f>SUM(F14)+1</f>
        <v>9</v>
      </c>
    </row>
    <row r="16" spans="2:6" ht="66" customHeight="1" thickBot="1">
      <c r="B16" s="41" t="str">
        <f>CONCATENATE(Dospělí!A9)</f>
        <v>21/71</v>
      </c>
      <c r="C16" s="42" t="str">
        <f>CONCATENATE(Dospělí!B9)</f>
        <v>Trdovlá Adela, Feigl Filip JBCN</v>
      </c>
      <c r="D16" s="43" t="e">
        <f>CONCATENATE(Dospělí!#REF!)</f>
        <v>#REF!</v>
      </c>
      <c r="E16" s="44">
        <f>VALUE(Dospělí!F9)</f>
        <v>0.010671296296296297</v>
      </c>
      <c r="F16" s="45">
        <f>SUM(F15)+1</f>
        <v>10</v>
      </c>
    </row>
    <row r="17" spans="2:6" ht="66" customHeight="1">
      <c r="B17" s="27"/>
      <c r="C17" s="28"/>
      <c r="D17" s="29"/>
      <c r="E17" s="30"/>
      <c r="F17" s="29"/>
    </row>
    <row r="18" spans="2:6" ht="66" customHeight="1">
      <c r="B18" s="27"/>
      <c r="C18" s="28"/>
      <c r="D18" s="29"/>
      <c r="E18" s="30"/>
      <c r="F18" s="29"/>
    </row>
    <row r="19" spans="2:6" ht="66" customHeight="1">
      <c r="B19" s="27"/>
      <c r="C19" s="28"/>
      <c r="D19" s="29"/>
      <c r="E19" s="30"/>
      <c r="F19" s="29"/>
    </row>
    <row r="20" spans="2:6" ht="66" customHeight="1">
      <c r="B20" s="27"/>
      <c r="C20" s="28"/>
      <c r="D20" s="29"/>
      <c r="E20" s="30"/>
      <c r="F20" s="29"/>
    </row>
    <row r="21" spans="2:6" ht="66" customHeight="1">
      <c r="B21" s="27"/>
      <c r="C21" s="28"/>
      <c r="D21" s="29"/>
      <c r="E21" s="30"/>
      <c r="F21" s="29"/>
    </row>
    <row r="22" spans="2:6" ht="66" customHeight="1">
      <c r="B22" s="27"/>
      <c r="C22" s="28"/>
      <c r="D22" s="29"/>
      <c r="E22" s="30"/>
      <c r="F22" s="29"/>
    </row>
    <row r="23" spans="2:6" ht="66" customHeight="1">
      <c r="B23" s="27"/>
      <c r="C23" s="28"/>
      <c r="D23" s="29"/>
      <c r="E23" s="30"/>
      <c r="F23" s="29"/>
    </row>
    <row r="24" spans="2:6" ht="66" customHeight="1">
      <c r="B24" s="27"/>
      <c r="C24" s="28"/>
      <c r="D24" s="29"/>
      <c r="E24" s="30"/>
      <c r="F24" s="29"/>
    </row>
    <row r="25" spans="2:6" ht="66" customHeight="1">
      <c r="B25" s="27"/>
      <c r="C25" s="28"/>
      <c r="D25" s="29"/>
      <c r="E25" s="30"/>
      <c r="F25" s="29"/>
    </row>
    <row r="26" spans="2:6" ht="66" customHeight="1">
      <c r="B26" s="27"/>
      <c r="C26" s="28"/>
      <c r="D26" s="29"/>
      <c r="E26" s="30"/>
      <c r="F26" s="29"/>
    </row>
    <row r="27" spans="2:6" ht="66" customHeight="1">
      <c r="B27" s="27"/>
      <c r="C27" s="28"/>
      <c r="D27" s="29"/>
      <c r="E27" s="30"/>
      <c r="F27" s="29"/>
    </row>
    <row r="28" spans="2:6" ht="66" customHeight="1">
      <c r="B28" s="27"/>
      <c r="C28" s="28"/>
      <c r="D28" s="29"/>
      <c r="E28" s="30"/>
      <c r="F28" s="29"/>
    </row>
    <row r="29" spans="2:6" ht="66" customHeight="1">
      <c r="B29" s="27"/>
      <c r="C29" s="28"/>
      <c r="D29" s="29"/>
      <c r="E29" s="30"/>
      <c r="F29" s="29"/>
    </row>
    <row r="30" spans="2:6" ht="66" customHeight="1">
      <c r="B30" s="27"/>
      <c r="C30" s="28"/>
      <c r="D30" s="29"/>
      <c r="E30" s="30"/>
      <c r="F30" s="29"/>
    </row>
    <row r="31" spans="2:6" ht="66" customHeight="1">
      <c r="B31" s="27"/>
      <c r="C31" s="28"/>
      <c r="D31" s="29"/>
      <c r="E31" s="30"/>
      <c r="F31" s="29"/>
    </row>
    <row r="32" spans="2:6" ht="66" customHeight="1">
      <c r="B32" s="27"/>
      <c r="C32" s="28"/>
      <c r="D32" s="29"/>
      <c r="E32" s="30"/>
      <c r="F32" s="29"/>
    </row>
    <row r="33" spans="2:6" ht="66" customHeight="1">
      <c r="B33" s="27"/>
      <c r="C33" s="28"/>
      <c r="D33" s="29"/>
      <c r="E33" s="30"/>
      <c r="F33" s="29"/>
    </row>
    <row r="34" spans="2:6" ht="66" customHeight="1">
      <c r="B34" s="27"/>
      <c r="C34" s="28"/>
      <c r="D34" s="29"/>
      <c r="E34" s="30"/>
      <c r="F34" s="29"/>
    </row>
    <row r="35" spans="2:6" ht="66" customHeight="1">
      <c r="B35" s="27"/>
      <c r="C35" s="28"/>
      <c r="D35" s="29"/>
      <c r="E35" s="30"/>
      <c r="F35" s="29"/>
    </row>
    <row r="36" spans="2:6" ht="66" customHeight="1">
      <c r="B36" s="27"/>
      <c r="C36" s="28"/>
      <c r="D36" s="29"/>
      <c r="E36" s="30"/>
      <c r="F36" s="29"/>
    </row>
    <row r="37" spans="2:6" ht="66" customHeight="1">
      <c r="B37" s="27"/>
      <c r="C37" s="28"/>
      <c r="D37" s="29"/>
      <c r="E37" s="30"/>
      <c r="F37" s="29"/>
    </row>
    <row r="38" spans="2:6" ht="66" customHeight="1">
      <c r="B38" s="27"/>
      <c r="C38" s="28"/>
      <c r="D38" s="29"/>
      <c r="E38" s="30"/>
      <c r="F38" s="29"/>
    </row>
    <row r="39" spans="2:6" ht="66" customHeight="1">
      <c r="B39" s="27"/>
      <c r="C39" s="28"/>
      <c r="D39" s="29"/>
      <c r="E39" s="30"/>
      <c r="F39" s="29"/>
    </row>
    <row r="40" spans="2:6" ht="66" customHeight="1">
      <c r="B40" s="27"/>
      <c r="C40" s="28"/>
      <c r="D40" s="29"/>
      <c r="E40" s="30"/>
      <c r="F40" s="29"/>
    </row>
    <row r="41" spans="2:6" ht="66" customHeight="1">
      <c r="B41" s="27"/>
      <c r="C41" s="28"/>
      <c r="D41" s="29"/>
      <c r="E41" s="30"/>
      <c r="F41" s="29"/>
    </row>
    <row r="42" spans="2:6" ht="66" customHeight="1">
      <c r="B42" s="27"/>
      <c r="C42" s="28"/>
      <c r="D42" s="29"/>
      <c r="E42" s="30"/>
      <c r="F42" s="29"/>
    </row>
    <row r="43" spans="2:6" ht="66" customHeight="1">
      <c r="B43" s="27"/>
      <c r="C43" s="28"/>
      <c r="D43" s="29"/>
      <c r="E43" s="30"/>
      <c r="F43" s="29"/>
    </row>
    <row r="44" spans="2:6" ht="66" customHeight="1">
      <c r="B44" s="27"/>
      <c r="C44" s="28"/>
      <c r="D44" s="29"/>
      <c r="E44" s="30"/>
      <c r="F44" s="29"/>
    </row>
    <row r="45" spans="2:6" ht="66" customHeight="1">
      <c r="B45" s="27"/>
      <c r="C45" s="28"/>
      <c r="D45" s="29"/>
      <c r="E45" s="30"/>
      <c r="F45" s="29"/>
    </row>
    <row r="46" spans="2:6" ht="66" customHeight="1">
      <c r="B46" s="27"/>
      <c r="C46" s="28"/>
      <c r="D46" s="29"/>
      <c r="E46" s="30"/>
      <c r="F46" s="29"/>
    </row>
    <row r="47" spans="2:6" ht="66" customHeight="1">
      <c r="B47" s="27"/>
      <c r="C47" s="28"/>
      <c r="D47" s="29"/>
      <c r="E47" s="30"/>
      <c r="F47" s="29"/>
    </row>
    <row r="48" spans="2:6" ht="66" customHeight="1">
      <c r="B48" s="27"/>
      <c r="C48" s="28"/>
      <c r="D48" s="29"/>
      <c r="E48" s="30"/>
      <c r="F48" s="29"/>
    </row>
    <row r="49" spans="2:6" ht="66" customHeight="1">
      <c r="B49" s="27"/>
      <c r="C49" s="28"/>
      <c r="D49" s="29"/>
      <c r="E49" s="30"/>
      <c r="F49" s="29"/>
    </row>
    <row r="50" spans="2:6" ht="66" customHeight="1">
      <c r="B50" s="27"/>
      <c r="C50" s="28"/>
      <c r="D50" s="29"/>
      <c r="E50" s="30"/>
      <c r="F50" s="29"/>
    </row>
    <row r="51" spans="2:6" ht="66" customHeight="1">
      <c r="B51" s="27"/>
      <c r="C51" s="28"/>
      <c r="D51" s="29"/>
      <c r="E51" s="30"/>
      <c r="F51" s="29"/>
    </row>
    <row r="52" spans="2:6" ht="66" customHeight="1">
      <c r="B52" s="27"/>
      <c r="C52" s="28"/>
      <c r="D52" s="29"/>
      <c r="E52" s="30"/>
      <c r="F52" s="29"/>
    </row>
    <row r="53" spans="2:6" ht="66" customHeight="1">
      <c r="B53" s="27"/>
      <c r="C53" s="28"/>
      <c r="D53" s="29"/>
      <c r="E53" s="30"/>
      <c r="F53" s="29"/>
    </row>
    <row r="54" spans="2:6" ht="66" customHeight="1">
      <c r="B54" s="27"/>
      <c r="C54" s="28"/>
      <c r="D54" s="29"/>
      <c r="E54" s="30"/>
      <c r="F54" s="29"/>
    </row>
    <row r="55" spans="2:6" ht="66" customHeight="1">
      <c r="B55" s="27"/>
      <c r="C55" s="28"/>
      <c r="D55" s="29"/>
      <c r="E55" s="30"/>
      <c r="F55" s="29"/>
    </row>
    <row r="56" spans="2:6" ht="66" customHeight="1">
      <c r="B56" s="27"/>
      <c r="C56" s="28"/>
      <c r="D56" s="29"/>
      <c r="E56" s="30"/>
      <c r="F56" s="29"/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Kožený</dc:creator>
  <cp:keywords/>
  <dc:description/>
  <cp:lastModifiedBy>Josef Kožený</cp:lastModifiedBy>
  <dcterms:created xsi:type="dcterms:W3CDTF">2013-12-31T12:51:51Z</dcterms:created>
  <dcterms:modified xsi:type="dcterms:W3CDTF">2013-12-31T12:51:51Z</dcterms:modified>
  <cp:category/>
  <cp:version/>
  <cp:contentType/>
  <cp:contentStatus/>
</cp:coreProperties>
</file>