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Žákyně" sheetId="1" state="hidden" r:id="rId1"/>
    <sheet name="Žáci" sheetId="2" state="hidden" r:id="rId2"/>
    <sheet name="Dorky" sheetId="3" state="hidden" r:id="rId3"/>
    <sheet name="Dorci" sheetId="4" state="hidden" r:id="rId4"/>
    <sheet name="ženy" sheetId="5" state="hidden" r:id="rId5"/>
    <sheet name="Muži" sheetId="6" state="hidden" r:id="rId6"/>
    <sheet name="Výsledkovka žákyně" sheetId="7" r:id="rId7"/>
    <sheet name="Výsledkovka žáci" sheetId="8" r:id="rId8"/>
    <sheet name="Výsledkovka dorky" sheetId="9" r:id="rId9"/>
    <sheet name="Výsledkovka dorci" sheetId="10" r:id="rId10"/>
    <sheet name="Výsledkovka ženy" sheetId="11" r:id="rId11"/>
    <sheet name="Výsledkovka muži" sheetId="12" r:id="rId12"/>
  </sheets>
  <definedNames>
    <definedName name="Excel_BuiltIn_Print_Area_1_1">#REF!</definedName>
    <definedName name="Excel_BuiltIn_Print_Area_10_1">#REF!</definedName>
    <definedName name="Excel_BuiltIn_Print_Area_2_1">#REF!</definedName>
    <definedName name="Excel_BuiltIn_Print_Area_9_1">#REF!</definedName>
    <definedName name="_xlnm.Print_Area" localSheetId="3">'Dorci'!$A$1:$G$14</definedName>
    <definedName name="_xlnm.Print_Area" localSheetId="2">'Dorky'!$A$1:$G$12</definedName>
    <definedName name="_xlnm.Print_Area" localSheetId="5">'Muži'!$A$1:$G$17</definedName>
    <definedName name="_xlnm.Print_Area" localSheetId="9">'Výsledkovka dorci'!$B$1:$F$14</definedName>
    <definedName name="_xlnm.Print_Area" localSheetId="8">'Výsledkovka dorky'!$B$1:$F$12</definedName>
    <definedName name="_xlnm.Print_Area" localSheetId="11">'Výsledkovka muži'!$B$1:$F$16</definedName>
    <definedName name="_xlnm.Print_Area" localSheetId="7">'Výsledkovka žáci'!$B$1:$F$13</definedName>
    <definedName name="_xlnm.Print_Area" localSheetId="6">'Výsledkovka žákyně'!$B$1:$F$14</definedName>
    <definedName name="_xlnm.Print_Area" localSheetId="10">'Výsledkovka ženy'!$B$1:$F$14</definedName>
    <definedName name="_xlnm.Print_Area" localSheetId="1">'Žáci'!$A$1:$G$13</definedName>
    <definedName name="_xlnm.Print_Area" localSheetId="0">'Žákyně'!$A$1:$G$14</definedName>
    <definedName name="_xlnm.Print_Area" localSheetId="4">'ženy'!$A$1:$G$14</definedName>
  </definedNames>
  <calcPr fullCalcOnLoad="1"/>
</workbook>
</file>

<file path=xl/sharedStrings.xml><?xml version="1.0" encoding="utf-8"?>
<sst xmlns="http://schemas.openxmlformats.org/spreadsheetml/2006/main" count="129" uniqueCount="46">
  <si>
    <t>Prezenční listina - JABLONECKÁ ŠESTIDENNÍ 2013</t>
  </si>
  <si>
    <t>Kategorie: žákyně - volná technika</t>
  </si>
  <si>
    <t>Datum: 28.12.2013</t>
  </si>
  <si>
    <t>Délka tratě: 2 kola</t>
  </si>
  <si>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</si>
  <si>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</si>
  <si>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</si>
  <si>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</si>
  <si>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</si>
  <si>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</si>
  <si>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</si>
  <si>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Marxová Gabriela, SKI JBC</t>
  </si>
  <si>
    <t>Pažoutová Martina, SKI JBC</t>
  </si>
  <si>
    <t>Svobodová Alexandra, SCPL</t>
  </si>
  <si>
    <t>Beroušková Barbora, LK TA Chodov</t>
  </si>
  <si>
    <t>Vitáková Petra, SCPL</t>
  </si>
  <si>
    <t>Kategorie: žáci - volná technika</t>
  </si>
  <si>
    <t>Kočandrle Martin, SCPL</t>
  </si>
  <si>
    <t>Zuna Ondřej, SCPL</t>
  </si>
  <si>
    <t>Svoboda Vojtěch, SCPL</t>
  </si>
  <si>
    <t>Hasman Ondřej, SCPL</t>
  </si>
  <si>
    <t>Horník Adam, SCPL</t>
  </si>
  <si>
    <t>Richter Lukáš, KOS Plzeň</t>
  </si>
  <si>
    <t>Zuna Štěpán, SCPL</t>
  </si>
  <si>
    <t>Hasman Marek, SCPL</t>
  </si>
  <si>
    <t>Hašek Adam, SCPL</t>
  </si>
  <si>
    <t>Matulka Adam, SCPL</t>
  </si>
  <si>
    <t>Kategorie: dorostenky - volná technika</t>
  </si>
  <si>
    <t>Délka tratě: 3 kola</t>
  </si>
  <si>
    <t>Štruncová Markéta, SCPL</t>
  </si>
  <si>
    <t>Kategorie: dorostenci - volná technika</t>
  </si>
  <si>
    <t>Brynda Vojtěch, SKI JBC</t>
  </si>
  <si>
    <t>Bohatý Aleš, SKI JBC</t>
  </si>
  <si>
    <t>Kategorie: ženy - volná technika</t>
  </si>
  <si>
    <t>Pumrlová Nikola, SKI JBC</t>
  </si>
  <si>
    <t>Kategorie: muži - volná technika</t>
  </si>
  <si>
    <t>Délka tratě: 4 kola</t>
  </si>
  <si>
    <t>Razým Vladislav, SCPL</t>
  </si>
  <si>
    <t>Dohnal Tomáš, SKI JBC</t>
  </si>
  <si>
    <t>Lhota Zbyšek, KK Železný Brod</t>
  </si>
  <si>
    <t>Šmiraus Michal, SKI JBC</t>
  </si>
  <si>
    <t>Patrman Martin, SKI JBC</t>
  </si>
  <si>
    <t>Mikuš Martin, SKI JBC</t>
  </si>
  <si>
    <t>Mašek Jan, USK Praha</t>
  </si>
  <si>
    <t>Přinda Lukáš, TJ Packa Praha</t>
  </si>
  <si>
    <t>Výsledková listina - JABLONECKÁ ŠESTIDENNÍ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</si>
</sst>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164" fontId="23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7">
      <selection activeCell="E12" sqref="E12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3" t="s">
        <v>1</v>
      </c>
      <c r="B3" s="23"/>
      <c r="C3" s="24" t="s">
        <v>2</v>
      </c>
      <c r="D3" s="24"/>
      <c r="E3" s="24"/>
      <c r="F3" s="24"/>
      <c r="G3" s="24"/>
      <c r="IQ3"/>
      <c r="IR3"/>
      <c r="IS3"/>
      <c r="IT3"/>
    </row>
    <row r="4" spans="1:254" s="1" customFormat="1" ht="18" customHeight="1">
      <c r="A4" s="2" t="s">
        <v>3</v>
      </c>
      <c r="B4" s="3"/>
      <c r="F4" s="4"/>
      <c r="G4" s="4"/>
      <c r="IQ4"/>
      <c r="IR4"/>
      <c r="IS4"/>
      <c r="IT4"/>
    </row>
    <row r="6" spans="1:7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</row>
    <row r="7" spans="1:7" ht="66" customHeight="1">
      <c r="A7" s="10">
        <v>1</v>
      </c>
      <c r="B7" s="11" t="s">
        <v>11</v>
      </c>
      <c r="C7" s="12"/>
      <c r="D7" s="13">
        <f>TIME(0,0,0)</f>
        <v>0</v>
      </c>
      <c r="E7" s="13">
        <f>TIME(0,4,42)</f>
        <v>0.003263888888888889</v>
      </c>
      <c r="F7" s="14">
        <f aca="true" t="shared" si="0" ref="F7:F38">E7-D7</f>
        <v>0.003263888888888889</v>
      </c>
      <c r="G7" s="12">
        <v>1</v>
      </c>
    </row>
    <row r="8" spans="1:7" ht="66" customHeight="1">
      <c r="A8" s="10">
        <v>2</v>
      </c>
      <c r="B8" s="11" t="s">
        <v>12</v>
      </c>
      <c r="C8" s="12"/>
      <c r="D8" s="13">
        <f aca="true" t="shared" si="1" ref="D8:D39">TIME(0,0,30)+D7</f>
        <v>0.00034722222222222224</v>
      </c>
      <c r="E8" s="13">
        <f>TIME(0,5,24)</f>
        <v>0.0037500000000000003</v>
      </c>
      <c r="F8" s="14">
        <f t="shared" si="0"/>
        <v>0.003402777777777778</v>
      </c>
      <c r="G8" s="12">
        <f aca="true" t="shared" si="2" ref="G8:G39">SUM(G7)+1</f>
        <v>2</v>
      </c>
    </row>
    <row r="9" spans="1:7" ht="66" customHeight="1">
      <c r="A9" s="10">
        <v>3</v>
      </c>
      <c r="B9" s="11" t="s">
        <v>13</v>
      </c>
      <c r="C9" s="12"/>
      <c r="D9" s="13">
        <f t="shared" si="1"/>
        <v>0.0006944444444444445</v>
      </c>
      <c r="E9" s="13">
        <f>TIME(0,6,26)</f>
        <v>0.004467592592592593</v>
      </c>
      <c r="F9" s="14">
        <f t="shared" si="0"/>
        <v>0.0037731481481481487</v>
      </c>
      <c r="G9" s="12">
        <f t="shared" si="2"/>
        <v>3</v>
      </c>
    </row>
    <row r="10" spans="1:7" ht="66" customHeight="1">
      <c r="A10" s="10">
        <v>4</v>
      </c>
      <c r="B10" s="11" t="s">
        <v>14</v>
      </c>
      <c r="C10" s="12"/>
      <c r="D10" s="13">
        <f t="shared" si="1"/>
        <v>0.0010416666666666667</v>
      </c>
      <c r="E10" s="13">
        <f>TIME(0,6,26)</f>
        <v>0.004467592592592593</v>
      </c>
      <c r="F10" s="14">
        <f t="shared" si="0"/>
        <v>0.003425925925925927</v>
      </c>
      <c r="G10" s="12">
        <f t="shared" si="2"/>
        <v>4</v>
      </c>
    </row>
    <row r="11" spans="1:7" ht="66" customHeight="1">
      <c r="A11" s="10">
        <v>18</v>
      </c>
      <c r="B11" s="11" t="s">
        <v>15</v>
      </c>
      <c r="C11" s="12"/>
      <c r="D11" s="13">
        <f t="shared" si="1"/>
        <v>0.001388888888888889</v>
      </c>
      <c r="E11" s="13">
        <f>TIME(0,8,33)</f>
        <v>0.005937500000000001</v>
      </c>
      <c r="F11" s="14">
        <f t="shared" si="0"/>
        <v>0.004548611111111112</v>
      </c>
      <c r="G11" s="12">
        <f t="shared" si="2"/>
        <v>5</v>
      </c>
    </row>
    <row r="12" spans="1:7" ht="66" customHeight="1">
      <c r="A12" s="10"/>
      <c r="B12" s="11"/>
      <c r="C12" s="12"/>
      <c r="D12" s="13">
        <f t="shared" si="1"/>
        <v>0.0017361111111111112</v>
      </c>
      <c r="E12" s="13">
        <f>TIME(0,0,0)</f>
        <v>0</v>
      </c>
      <c r="F12" s="14">
        <f t="shared" si="0"/>
        <v>-0.0017361111111111112</v>
      </c>
      <c r="G12" s="12">
        <f t="shared" si="2"/>
        <v>6</v>
      </c>
    </row>
    <row r="13" spans="1:7" ht="66" customHeight="1">
      <c r="A13" s="10"/>
      <c r="B13" s="11"/>
      <c r="C13" s="12"/>
      <c r="D13" s="13">
        <f t="shared" si="1"/>
        <v>0.0020833333333333333</v>
      </c>
      <c r="E13" s="13">
        <f>TIME(0,0,0)</f>
        <v>0</v>
      </c>
      <c r="F13" s="14">
        <f t="shared" si="0"/>
        <v>-0.0020833333333333333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1"/>
        <v>0.0024305555555555556</v>
      </c>
      <c r="E14" s="13">
        <f>TIME(0,0,0)</f>
        <v>0</v>
      </c>
      <c r="F14" s="14">
        <f t="shared" si="0"/>
        <v>-0.0024305555555555556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1"/>
        <v>0.002777777777777778</v>
      </c>
      <c r="E15" s="13">
        <f>TIME(0,0,0)</f>
        <v>0</v>
      </c>
      <c r="F15" s="14">
        <f t="shared" si="0"/>
        <v>-0.002777777777777778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1"/>
        <v>0.003125</v>
      </c>
      <c r="E16" s="13">
        <f>TIME(0,0,0)</f>
        <v>0</v>
      </c>
      <c r="F16" s="14">
        <f t="shared" si="0"/>
        <v>-0.003125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0.0034722222222222225</v>
      </c>
      <c r="E17" s="13">
        <f>TIME(0,0,0)</f>
        <v>0</v>
      </c>
      <c r="F17" s="14">
        <f t="shared" si="0"/>
        <v>-0.0034722222222222225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0.0038194444444444448</v>
      </c>
      <c r="E18" s="13">
        <f>TIME(0,0,0)</f>
        <v>0</v>
      </c>
      <c r="F18" s="14">
        <f t="shared" si="0"/>
        <v>-0.0038194444444444448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0.004166666666666667</v>
      </c>
      <c r="E19" s="13">
        <f>TIME(0,0,0)</f>
        <v>0</v>
      </c>
      <c r="F19" s="14">
        <f t="shared" si="0"/>
        <v>-0.004166666666666667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0.0045138888888888885</v>
      </c>
      <c r="E20" s="13">
        <f>TIME(0,0,0)</f>
        <v>0</v>
      </c>
      <c r="F20" s="14">
        <f t="shared" si="0"/>
        <v>-0.0045138888888888885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0.00486111111111111</v>
      </c>
      <c r="E21" s="13">
        <f>TIME(0,0,0)</f>
        <v>0</v>
      </c>
      <c r="F21" s="14">
        <f t="shared" si="0"/>
        <v>-0.00486111111111111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0.005208333333333332</v>
      </c>
      <c r="E22" s="13">
        <f>TIME(0,0,0)</f>
        <v>0</v>
      </c>
      <c r="F22" s="14">
        <f t="shared" si="0"/>
        <v>-0.005208333333333332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0.005555555555555554</v>
      </c>
      <c r="E23" s="13">
        <f>TIME(0,0,0)</f>
        <v>0</v>
      </c>
      <c r="F23" s="14">
        <f t="shared" si="0"/>
        <v>-0.005555555555555554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0.005902777777777776</v>
      </c>
      <c r="E24" s="13">
        <f>TIME(0,0,0)</f>
        <v>0</v>
      </c>
      <c r="F24" s="14">
        <f t="shared" si="0"/>
        <v>-0.005902777777777776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0.006249999999999998</v>
      </c>
      <c r="E25" s="13">
        <f>TIME(0,0,0)</f>
        <v>0</v>
      </c>
      <c r="F25" s="14">
        <f t="shared" si="0"/>
        <v>-0.006249999999999998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0.00659722222222222</v>
      </c>
      <c r="E26" s="13">
        <f>TIME(0,0,0)</f>
        <v>0</v>
      </c>
      <c r="F26" s="14">
        <f t="shared" si="0"/>
        <v>-0.00659722222222222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0.0069444444444444415</v>
      </c>
      <c r="E27" s="13">
        <f>TIME(0,0,0)</f>
        <v>0</v>
      </c>
      <c r="F27" s="14">
        <f t="shared" si="0"/>
        <v>-0.0069444444444444415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0.007291666666666663</v>
      </c>
      <c r="E28" s="13">
        <f>TIME(0,0,0)</f>
        <v>0</v>
      </c>
      <c r="F28" s="14">
        <f t="shared" si="0"/>
        <v>-0.007291666666666663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0.007638888888888885</v>
      </c>
      <c r="E29" s="13">
        <f>TIME(0,0,0)</f>
        <v>0</v>
      </c>
      <c r="F29" s="14">
        <f t="shared" si="0"/>
        <v>-0.007638888888888885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0.007986111111111107</v>
      </c>
      <c r="E30" s="13">
        <f>TIME(0,0,0)</f>
        <v>0</v>
      </c>
      <c r="F30" s="14">
        <f t="shared" si="0"/>
        <v>-0.007986111111111107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0.00833333333333333</v>
      </c>
      <c r="E31" s="13">
        <f>TIME(0,0,0)</f>
        <v>0</v>
      </c>
      <c r="F31" s="14">
        <f t="shared" si="0"/>
        <v>-0.00833333333333333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0.008680555555555552</v>
      </c>
      <c r="E32" s="13">
        <f>TIME(0,0,0)</f>
        <v>0</v>
      </c>
      <c r="F32" s="14">
        <f t="shared" si="0"/>
        <v>-0.008680555555555552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0.009027777777777775</v>
      </c>
      <c r="E33" s="13">
        <f>TIME(0,0,0)</f>
        <v>0</v>
      </c>
      <c r="F33" s="14">
        <f t="shared" si="0"/>
        <v>-0.009027777777777775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0.009374999999999998</v>
      </c>
      <c r="E34" s="13">
        <f>TIME(0,0,0)</f>
        <v>0</v>
      </c>
      <c r="F34" s="14">
        <f t="shared" si="0"/>
        <v>-0.009374999999999998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0.00972222222222222</v>
      </c>
      <c r="E35" s="13">
        <f>TIME(0,0,0)</f>
        <v>0</v>
      </c>
      <c r="F35" s="14">
        <f t="shared" si="0"/>
        <v>-0.00972222222222222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0.010069444444444443</v>
      </c>
      <c r="E36" s="13">
        <f>TIME(0,0,0)</f>
        <v>0</v>
      </c>
      <c r="F36" s="14">
        <f t="shared" si="0"/>
        <v>-0.010069444444444443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0.010416666666666666</v>
      </c>
      <c r="E37" s="13">
        <f>TIME(0,0,0)</f>
        <v>0</v>
      </c>
      <c r="F37" s="14">
        <f t="shared" si="0"/>
        <v>-0.010416666666666666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0.010763888888888889</v>
      </c>
      <c r="E38" s="13">
        <f>TIME(0,0,0)</f>
        <v>0</v>
      </c>
      <c r="F38" s="14">
        <f t="shared" si="0"/>
        <v>-0.010763888888888889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0.011111111111111112</v>
      </c>
      <c r="E39" s="13">
        <f>TIME(0,0,0)</f>
        <v>0</v>
      </c>
      <c r="F39" s="14">
        <f aca="true" t="shared" si="3" ref="F39:F70">E39-D39</f>
        <v>-0.011111111111111112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D56">TIME(0,0,30)+D39</f>
        <v>0.011458333333333334</v>
      </c>
      <c r="E40" s="13">
        <f>TIME(0,0,0)</f>
        <v>0</v>
      </c>
      <c r="F40" s="14">
        <f t="shared" si="3"/>
        <v>-0.011458333333333334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0.011805555555555557</v>
      </c>
      <c r="E41" s="13">
        <f>TIME(0,0,0)</f>
        <v>0</v>
      </c>
      <c r="F41" s="14">
        <f t="shared" si="3"/>
        <v>-0.011805555555555557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0.01215277777777778</v>
      </c>
      <c r="E42" s="13">
        <f>TIME(0,0,0)</f>
        <v>0</v>
      </c>
      <c r="F42" s="14">
        <f t="shared" si="3"/>
        <v>-0.01215277777777778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0.012500000000000002</v>
      </c>
      <c r="E43" s="13">
        <f>TIME(0,0,0)</f>
        <v>0</v>
      </c>
      <c r="F43" s="14">
        <f t="shared" si="3"/>
        <v>-0.012500000000000002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0.012847222222222225</v>
      </c>
      <c r="E44" s="13">
        <f>TIME(0,0,0)</f>
        <v>0</v>
      </c>
      <c r="F44" s="14">
        <f t="shared" si="3"/>
        <v>-0.012847222222222225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0.013194444444444448</v>
      </c>
      <c r="E45" s="13">
        <f>TIME(0,0,0)</f>
        <v>0</v>
      </c>
      <c r="F45" s="14">
        <f t="shared" si="3"/>
        <v>-0.013194444444444448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0.01354166666666667</v>
      </c>
      <c r="E46" s="13">
        <f>TIME(0,0,0)</f>
        <v>0</v>
      </c>
      <c r="F46" s="14">
        <f t="shared" si="3"/>
        <v>-0.01354166666666667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0.013888888888888893</v>
      </c>
      <c r="E47" s="13">
        <f>TIME(0,0,0)</f>
        <v>0</v>
      </c>
      <c r="F47" s="14">
        <f t="shared" si="3"/>
        <v>-0.013888888888888893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0.014236111111111116</v>
      </c>
      <c r="E48" s="13">
        <f>TIME(0,0,0)</f>
        <v>0</v>
      </c>
      <c r="F48" s="14">
        <f t="shared" si="3"/>
        <v>-0.014236111111111116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0.014583333333333339</v>
      </c>
      <c r="E49" s="13">
        <f>TIME(0,0,0)</f>
        <v>0</v>
      </c>
      <c r="F49" s="14">
        <f t="shared" si="3"/>
        <v>-0.014583333333333339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0.014930555555555561</v>
      </c>
      <c r="E50" s="13">
        <f>TIME(0,0,0)</f>
        <v>0</v>
      </c>
      <c r="F50" s="14">
        <f t="shared" si="3"/>
        <v>-0.014930555555555561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0.015277777777777784</v>
      </c>
      <c r="E51" s="13">
        <f>TIME(0,0,0)</f>
        <v>0</v>
      </c>
      <c r="F51" s="14">
        <f t="shared" si="3"/>
        <v>-0.015277777777777784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0.015625000000000007</v>
      </c>
      <c r="E52" s="13">
        <f>TIME(0,0,0)</f>
        <v>0</v>
      </c>
      <c r="F52" s="14">
        <f t="shared" si="3"/>
        <v>-0.015625000000000007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0.015972222222222228</v>
      </c>
      <c r="E53" s="13">
        <f>TIME(0,0,0)</f>
        <v>0</v>
      </c>
      <c r="F53" s="14">
        <f t="shared" si="3"/>
        <v>-0.015972222222222228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0.01631944444444445</v>
      </c>
      <c r="E54" s="13">
        <f>TIME(0,0,0)</f>
        <v>0</v>
      </c>
      <c r="F54" s="14">
        <f t="shared" si="3"/>
        <v>-0.01631944444444445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0.01666666666666667</v>
      </c>
      <c r="E55" s="13">
        <f>TIME(0,0,0)</f>
        <v>0</v>
      </c>
      <c r="F55" s="14">
        <f t="shared" si="3"/>
        <v>-0.01666666666666667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0.01701388888888889</v>
      </c>
      <c r="E56" s="13">
        <f>TIME(0,0,0)</f>
        <v>0</v>
      </c>
      <c r="F56" s="14">
        <f t="shared" si="3"/>
        <v>-0.01701388888888889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3" t="str">
        <f>CONCATENATE(Dorci!A3)</f>
        <v>Kategorie: dorostenci - volná technika</v>
      </c>
      <c r="C3" s="23"/>
      <c r="D3" s="23" t="str">
        <f>CONCATENATE(Dorci!C3)</f>
        <v>Datum: 28.12.2013</v>
      </c>
      <c r="E3" s="23"/>
      <c r="F3" s="23"/>
      <c r="IQ3"/>
      <c r="IR3"/>
      <c r="IS3"/>
      <c r="IT3"/>
      <c r="IU3"/>
    </row>
    <row r="4" spans="2:255" s="1" customFormat="1" ht="18" customHeight="1">
      <c r="B4" s="2" t="str">
        <f>CONCATENATE(Dorci!A4)</f>
        <v>Délka tratě: 3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34" t="str">
        <f>CONCATENATE(Dorci!A8)</f>
        <v>25</v>
      </c>
      <c r="C7" s="35" t="str">
        <f>CONCATENATE(Dorci!B8)</f>
        <v>Bohatý Aleš, SKI JBC</v>
      </c>
      <c r="D7" s="36" t="e">
        <f>CONCATENATE(Dorci!#REF!)</f>
        <v>#REF!</v>
      </c>
      <c r="E7" s="37">
        <f>VALUE(Dorci!F8)</f>
        <v>0.004155092592592592</v>
      </c>
      <c r="F7" s="46">
        <v>1</v>
      </c>
    </row>
    <row r="8" spans="2:6" ht="66" customHeight="1" thickBot="1">
      <c r="B8" s="41" t="str">
        <f>CONCATENATE(Dorci!A7)</f>
        <v>19</v>
      </c>
      <c r="C8" s="42" t="str">
        <f>CONCATENATE(Dorci!B7)</f>
        <v>Brynda Vojtěch, SKI JBC</v>
      </c>
      <c r="D8" s="43" t="e">
        <f>CONCATENATE(Dorci!#REF!)</f>
        <v>#REF!</v>
      </c>
      <c r="E8" s="44">
        <f>VALUE(Dorci!F7)</f>
        <v>0.004918981481481482</v>
      </c>
      <c r="F8" s="45">
        <f>SUM(F7)+1</f>
        <v>2</v>
      </c>
    </row>
    <row r="9" spans="2:6" ht="66" customHeight="1">
      <c r="B9" s="27"/>
      <c r="C9" s="28"/>
      <c r="D9" s="29"/>
      <c r="E9" s="30"/>
      <c r="F9" s="29"/>
    </row>
    <row r="10" spans="2:6" ht="66" customHeight="1">
      <c r="B10" s="27"/>
      <c r="C10" s="28"/>
      <c r="D10" s="29"/>
      <c r="E10" s="30"/>
      <c r="F10" s="29"/>
    </row>
    <row r="11" spans="2:6" ht="66" customHeight="1">
      <c r="B11" s="27"/>
      <c r="C11" s="28"/>
      <c r="D11" s="29"/>
      <c r="E11" s="30"/>
      <c r="F11" s="29"/>
    </row>
    <row r="12" spans="2:6" ht="66" customHeight="1">
      <c r="B12" s="27"/>
      <c r="C12" s="28"/>
      <c r="D12" s="29"/>
      <c r="E12" s="30"/>
      <c r="F12" s="29"/>
    </row>
    <row r="13" spans="2:6" ht="66" customHeight="1">
      <c r="B13" s="27"/>
      <c r="C13" s="28"/>
      <c r="D13" s="29"/>
      <c r="E13" s="30"/>
      <c r="F13" s="29"/>
    </row>
    <row r="14" spans="2:6" ht="66" customHeight="1">
      <c r="B14" s="27"/>
      <c r="C14" s="28"/>
      <c r="D14" s="29"/>
      <c r="E14" s="30"/>
      <c r="F14" s="29"/>
    </row>
    <row r="15" spans="2:6" ht="66" customHeight="1">
      <c r="B15" s="27"/>
      <c r="C15" s="28"/>
      <c r="D15" s="29"/>
      <c r="E15" s="30"/>
      <c r="F15" s="29"/>
    </row>
    <row r="16" spans="2:6" ht="66" customHeight="1">
      <c r="B16" s="27"/>
      <c r="C16" s="28"/>
      <c r="D16" s="29"/>
      <c r="E16" s="30"/>
      <c r="F16" s="29"/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1"/>
      <c r="C2" s="21"/>
      <c r="D2" s="21"/>
      <c r="E2" s="21"/>
      <c r="F2" s="21"/>
      <c r="IQ2"/>
      <c r="IR2"/>
      <c r="IS2"/>
      <c r="IT2"/>
      <c r="IU2"/>
    </row>
    <row r="3" spans="2:255" s="1" customFormat="1" ht="18" customHeight="1">
      <c r="B3" s="26" t="str">
        <f>CONCATENATE(ženy!A3)</f>
        <v>Kategorie: ženy - volná technika</v>
      </c>
      <c r="C3" s="26"/>
      <c r="D3" s="26" t="str">
        <f>CONCATENATE(ženy!C3)</f>
        <v>Datum: 28.12.2013</v>
      </c>
      <c r="E3" s="26"/>
      <c r="F3" s="26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3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55" t="str">
        <f>CONCATENATE(ženy!A7)</f>
        <v>23</v>
      </c>
      <c r="C7" s="56" t="str">
        <f>CONCATENATE(ženy!B7)</f>
        <v>Pumrlová Nikola, SKI JBC</v>
      </c>
      <c r="D7" s="52">
        <f>CONCATENATE(Muži!C15)</f>
      </c>
      <c r="E7" s="53">
        <f>VALUE(ženy!F7)</f>
        <v>0.005231481481481482</v>
      </c>
      <c r="F7" s="54">
        <v>1</v>
      </c>
    </row>
    <row r="8" spans="2:6" ht="66" customHeight="1">
      <c r="B8" s="27"/>
      <c r="C8" s="28"/>
      <c r="D8" s="29"/>
      <c r="E8" s="30"/>
      <c r="F8" s="29"/>
    </row>
    <row r="9" spans="2:6" ht="66" customHeight="1">
      <c r="B9" s="27"/>
      <c r="C9" s="28"/>
      <c r="D9" s="29"/>
      <c r="E9" s="30"/>
      <c r="F9" s="29"/>
    </row>
    <row r="10" spans="2:6" ht="66" customHeight="1">
      <c r="B10" s="27"/>
      <c r="C10" s="28"/>
      <c r="D10" s="29"/>
      <c r="E10" s="30"/>
      <c r="F10" s="29"/>
    </row>
    <row r="11" spans="2:6" ht="66" customHeight="1">
      <c r="B11" s="27"/>
      <c r="C11" s="28"/>
      <c r="D11" s="29"/>
      <c r="E11" s="30"/>
      <c r="F11" s="29"/>
    </row>
    <row r="12" spans="2:6" ht="66" customHeight="1">
      <c r="B12" s="27"/>
      <c r="C12" s="28"/>
      <c r="D12" s="29"/>
      <c r="E12" s="30"/>
      <c r="F12" s="29"/>
    </row>
    <row r="13" spans="2:6" ht="66.75" customHeight="1">
      <c r="B13" s="27"/>
      <c r="C13" s="28"/>
      <c r="D13" s="29"/>
      <c r="E13" s="30"/>
      <c r="F13" s="29"/>
    </row>
    <row r="14" spans="2:6" ht="66.75" customHeight="1">
      <c r="B14" s="27"/>
      <c r="C14" s="28"/>
      <c r="D14" s="29"/>
      <c r="E14" s="30"/>
      <c r="F14" s="29"/>
    </row>
    <row r="15" spans="2:6" ht="66" customHeight="1">
      <c r="B15" s="27"/>
      <c r="C15" s="28"/>
      <c r="D15" s="29"/>
      <c r="E15" s="30"/>
      <c r="F15" s="29"/>
    </row>
    <row r="16" spans="2:6" ht="66" customHeight="1">
      <c r="B16" s="27"/>
      <c r="C16" s="28"/>
      <c r="D16" s="29"/>
      <c r="E16" s="30"/>
      <c r="F16" s="29"/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1"/>
      <c r="C2" s="21"/>
      <c r="D2" s="21"/>
      <c r="E2" s="21"/>
      <c r="F2" s="21"/>
      <c r="IQ2"/>
      <c r="IR2"/>
      <c r="IS2"/>
      <c r="IT2"/>
      <c r="IU2"/>
    </row>
    <row r="3" spans="2:255" s="1" customFormat="1" ht="18" customHeight="1">
      <c r="B3" s="26" t="str">
        <f>CONCATENATE(Muži!A3)</f>
        <v>Kategorie: muži - volná technika</v>
      </c>
      <c r="C3" s="26"/>
      <c r="D3" s="26" t="str">
        <f>CONCATENATE(Muži!C3)</f>
        <v>Datum: 28.12.2013</v>
      </c>
      <c r="E3" s="26"/>
      <c r="F3" s="26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4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34" t="str">
        <f>CONCATENATE(Muži!A12)</f>
        <v>24</v>
      </c>
      <c r="C7" s="35" t="str">
        <f>CONCATENATE(Muži!B12)</f>
        <v>Mikuš Martin, SKI JBC</v>
      </c>
      <c r="D7" s="36" t="e">
        <f>CONCATENATE(Muži!#REF!)</f>
        <v>#REF!</v>
      </c>
      <c r="E7" s="37">
        <f>VALUE(Muži!F12)</f>
        <v>0.004641203703703703</v>
      </c>
      <c r="F7" s="46">
        <v>1</v>
      </c>
    </row>
    <row r="8" spans="2:6" ht="66" customHeight="1" thickBot="1">
      <c r="B8" s="39" t="str">
        <f>CONCATENATE(Muži!A7)</f>
        <v>17</v>
      </c>
      <c r="C8" s="19" t="str">
        <f>CONCATENATE(Muži!B7)</f>
        <v>Razým Vladislav, SCPL</v>
      </c>
      <c r="D8" s="12" t="e">
        <f>CONCATENATE(Muži!#REF!)</f>
        <v>#REF!</v>
      </c>
      <c r="E8" s="20">
        <f>VALUE(Muži!F7)</f>
        <v>0.004652777777777778</v>
      </c>
      <c r="F8" s="40">
        <f>SUM(F7)+1</f>
        <v>2</v>
      </c>
    </row>
    <row r="9" spans="2:6" ht="66" customHeight="1" thickBot="1">
      <c r="B9" s="39" t="str">
        <f>CONCATENATE(Muži!A8)</f>
        <v>18</v>
      </c>
      <c r="C9" s="19" t="str">
        <f>CONCATENATE(Muži!B8)</f>
        <v>Dohnal Tomáš, SKI JBC</v>
      </c>
      <c r="D9" s="12" t="e">
        <f>CONCATENATE(Muži!#REF!)</f>
        <v>#REF!</v>
      </c>
      <c r="E9" s="20">
        <f>VALUE(Muži!F8)</f>
        <v>0.004791666666666667</v>
      </c>
      <c r="F9" s="40">
        <f>SUM(F8)+1</f>
        <v>3</v>
      </c>
    </row>
    <row r="10" spans="2:6" ht="66" customHeight="1" thickBot="1">
      <c r="B10" s="39" t="str">
        <f>CONCATENATE(Muži!A13)</f>
        <v>26</v>
      </c>
      <c r="C10" s="19" t="str">
        <f>CONCATENATE(Muži!B13)</f>
        <v>Mašek Jan, USK Praha</v>
      </c>
      <c r="D10" s="12" t="e">
        <f>CONCATENATE(Muži!#REF!)</f>
        <v>#REF!</v>
      </c>
      <c r="E10" s="20">
        <f>VALUE(Muži!F13)</f>
        <v>0.005173611111111111</v>
      </c>
      <c r="F10" s="40">
        <f>SUM(F9)+1</f>
        <v>4</v>
      </c>
    </row>
    <row r="11" spans="2:6" ht="66" customHeight="1" thickBot="1">
      <c r="B11" s="39" t="str">
        <f>CONCATENATE(Muži!A9)</f>
        <v>20</v>
      </c>
      <c r="C11" s="19" t="str">
        <f>CONCATENATE(Muži!B9)</f>
        <v>Lhota Zbyšek, KK Železný Brod</v>
      </c>
      <c r="D11" s="12" t="e">
        <f>CONCATENATE(Muži!#REF!)</f>
        <v>#REF!</v>
      </c>
      <c r="E11" s="20">
        <f>VALUE(Muži!F9)</f>
        <v>0.005243055555555556</v>
      </c>
      <c r="F11" s="40">
        <f>SUM(F10)+1</f>
        <v>5</v>
      </c>
    </row>
    <row r="12" spans="2:6" ht="66" customHeight="1" thickBot="1">
      <c r="B12" s="39" t="str">
        <f>CONCATENATE(Muži!A11)</f>
        <v>22</v>
      </c>
      <c r="C12" s="19" t="str">
        <f>CONCATENATE(Muži!B11)</f>
        <v>Patrman Martin, SKI JBC</v>
      </c>
      <c r="D12" s="12" t="e">
        <f>CONCATENATE(Muži!#REF!)</f>
        <v>#REF!</v>
      </c>
      <c r="E12" s="20">
        <f>VALUE(Muži!F11)</f>
        <v>0.00568287037037037</v>
      </c>
      <c r="F12" s="40">
        <f>SUM(F11)+1</f>
        <v>6</v>
      </c>
    </row>
    <row r="13" spans="2:6" ht="66" customHeight="1" thickBot="1">
      <c r="B13" s="39" t="str">
        <f>CONCATENATE(Muži!A14)</f>
        <v>27</v>
      </c>
      <c r="C13" s="19" t="str">
        <f>CONCATENATE(Muži!B14)</f>
        <v>Přinda Lukáš, TJ Packa Praha</v>
      </c>
      <c r="D13" s="12" t="e">
        <f>CONCATENATE(Muži!#REF!)</f>
        <v>#REF!</v>
      </c>
      <c r="E13" s="20">
        <f>VALUE(Muži!F14)</f>
        <v>0.005879629629629629</v>
      </c>
      <c r="F13" s="40">
        <f>SUM(F12)+1</f>
        <v>7</v>
      </c>
    </row>
    <row r="14" spans="2:6" ht="66" customHeight="1" thickBot="1">
      <c r="B14" s="41" t="str">
        <f>CONCATENATE(Muži!A10)</f>
        <v>21</v>
      </c>
      <c r="C14" s="42" t="str">
        <f>CONCATENATE(Muži!B10)</f>
        <v>Šmiraus Michal, SKI JBC</v>
      </c>
      <c r="D14" s="43" t="e">
        <f>CONCATENATE(Muži!#REF!)</f>
        <v>#REF!</v>
      </c>
      <c r="E14" s="44">
        <f>VALUE(Muži!F10)</f>
        <v>0.0061574074074074074</v>
      </c>
      <c r="F14" s="45">
        <f>SUM(F13)+1</f>
        <v>8</v>
      </c>
    </row>
    <row r="15" spans="2:6" ht="66" customHeight="1">
      <c r="B15" s="27"/>
      <c r="C15" s="28"/>
      <c r="D15" s="29"/>
      <c r="E15" s="30"/>
      <c r="F15" s="29"/>
    </row>
    <row r="16" spans="2:6" ht="66" customHeight="1">
      <c r="B16" s="27"/>
      <c r="C16" s="28"/>
      <c r="D16" s="29"/>
      <c r="E16" s="30"/>
      <c r="F16" s="29"/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2">
      <selection activeCell="B17" sqref="B1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3" t="s">
        <v>16</v>
      </c>
      <c r="B3" s="23"/>
      <c r="C3" s="24" t="s">
        <v>2</v>
      </c>
      <c r="D3" s="24"/>
      <c r="E3" s="24"/>
      <c r="F3" s="24"/>
      <c r="G3" s="24"/>
      <c r="IQ3"/>
      <c r="IR3"/>
      <c r="IS3"/>
      <c r="IT3"/>
    </row>
    <row r="4" spans="1:254" s="1" customFormat="1" ht="18" customHeight="1">
      <c r="A4" s="2" t="s">
        <v>3</v>
      </c>
      <c r="B4" s="3"/>
      <c r="F4" s="4"/>
      <c r="G4" s="4"/>
      <c r="IQ4"/>
      <c r="IR4"/>
      <c r="IS4"/>
      <c r="IT4"/>
    </row>
    <row r="6" spans="1:13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</row>
    <row r="7" spans="1:13" ht="66" customHeight="1">
      <c r="A7" s="16">
        <v>5</v>
      </c>
      <c r="B7" s="11" t="s">
        <v>17</v>
      </c>
      <c r="C7" s="12"/>
      <c r="D7" s="13">
        <f>TIME(0,2,30)</f>
        <v>0.001736111111111111</v>
      </c>
      <c r="E7" s="13">
        <f>TIME(0,7,26)</f>
        <v>0.005162037037037037</v>
      </c>
      <c r="F7" s="14">
        <f aca="true" t="shared" si="0" ref="F7:F38">E7-D7</f>
        <v>0.003425925925925926</v>
      </c>
      <c r="G7" s="12">
        <v>1</v>
      </c>
      <c r="I7" s="15"/>
      <c r="J7" s="15"/>
      <c r="K7" s="15"/>
      <c r="L7" s="15"/>
      <c r="M7" s="15"/>
    </row>
    <row r="8" spans="1:13" ht="66" customHeight="1">
      <c r="A8" s="16">
        <v>6</v>
      </c>
      <c r="B8" s="11" t="s">
        <v>18</v>
      </c>
      <c r="C8" s="12"/>
      <c r="D8" s="13">
        <f aca="true" t="shared" si="1" ref="D8:D39">TIME(0,0,30)+D7</f>
        <v>0.0020833333333333333</v>
      </c>
      <c r="E8" s="13">
        <f>TIME(0,7,27)</f>
        <v>0.0051736111111111115</v>
      </c>
      <c r="F8" s="14">
        <f t="shared" si="0"/>
        <v>0.003090277777777778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16">
        <v>7</v>
      </c>
      <c r="B9" s="11" t="s">
        <v>19</v>
      </c>
      <c r="C9" s="12"/>
      <c r="D9" s="13">
        <f t="shared" si="1"/>
        <v>0.0024305555555555556</v>
      </c>
      <c r="E9" s="13">
        <f>TIME(0,8,52)</f>
        <v>0.0061574074074074074</v>
      </c>
      <c r="F9" s="14">
        <f t="shared" si="0"/>
        <v>0.003726851851851852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16">
        <v>8</v>
      </c>
      <c r="B10" s="11" t="s">
        <v>20</v>
      </c>
      <c r="C10" s="12"/>
      <c r="D10" s="13">
        <f t="shared" si="1"/>
        <v>0.002777777777777778</v>
      </c>
      <c r="E10" s="13">
        <f>TIME(0,8,39)</f>
        <v>0.006006944444444444</v>
      </c>
      <c r="F10" s="14">
        <f t="shared" si="0"/>
        <v>0.003229166666666666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16">
        <v>9</v>
      </c>
      <c r="B11" s="11" t="s">
        <v>21</v>
      </c>
      <c r="C11" s="12"/>
      <c r="D11" s="13">
        <f t="shared" si="1"/>
        <v>0.003125</v>
      </c>
      <c r="E11" s="13">
        <f>TIME(0,9,2)</f>
        <v>0.006273148148148148</v>
      </c>
      <c r="F11" s="14">
        <f t="shared" si="0"/>
        <v>0.003148148148148148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16">
        <v>10</v>
      </c>
      <c r="B12" s="11" t="s">
        <v>22</v>
      </c>
      <c r="C12" s="12"/>
      <c r="D12" s="13">
        <f t="shared" si="1"/>
        <v>0.0034722222222222225</v>
      </c>
      <c r="E12" s="13">
        <f>TIME(0,10,3)</f>
        <v>0.006979166666666667</v>
      </c>
      <c r="F12" s="14">
        <f t="shared" si="0"/>
        <v>0.003506944444444445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16">
        <v>11</v>
      </c>
      <c r="B13" s="11" t="s">
        <v>23</v>
      </c>
      <c r="C13" s="12"/>
      <c r="D13" s="13">
        <f t="shared" si="1"/>
        <v>0.0038194444444444448</v>
      </c>
      <c r="E13" s="13">
        <f>TIME(0,10,35)</f>
        <v>0.007349537037037037</v>
      </c>
      <c r="F13" s="14">
        <f t="shared" si="0"/>
        <v>0.0035300925925925925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16">
        <v>12</v>
      </c>
      <c r="B14" s="11" t="s">
        <v>24</v>
      </c>
      <c r="C14" s="12"/>
      <c r="D14" s="13">
        <f t="shared" si="1"/>
        <v>0.004166666666666667</v>
      </c>
      <c r="E14" s="13">
        <f>TIME(0,11,19)</f>
        <v>0.007858796296296296</v>
      </c>
      <c r="F14" s="14">
        <f t="shared" si="0"/>
        <v>0.0036921296296296294</v>
      </c>
      <c r="G14" s="12">
        <f t="shared" si="2"/>
        <v>8</v>
      </c>
    </row>
    <row r="15" spans="1:7" ht="66" customHeight="1">
      <c r="A15" s="16">
        <v>13</v>
      </c>
      <c r="B15" s="11" t="s">
        <v>25</v>
      </c>
      <c r="C15" s="12"/>
      <c r="D15" s="13">
        <f t="shared" si="1"/>
        <v>0.0045138888888888885</v>
      </c>
      <c r="E15" s="13">
        <f>TIME(0,12,3)</f>
        <v>0.008368055555555556</v>
      </c>
      <c r="F15" s="14">
        <f t="shared" si="0"/>
        <v>0.003854166666666667</v>
      </c>
      <c r="G15" s="12">
        <f t="shared" si="2"/>
        <v>9</v>
      </c>
    </row>
    <row r="16" spans="1:7" ht="66" customHeight="1">
      <c r="A16" s="16">
        <v>14</v>
      </c>
      <c r="B16" s="11" t="s">
        <v>26</v>
      </c>
      <c r="C16" s="12"/>
      <c r="D16" s="13">
        <f t="shared" si="1"/>
        <v>0.00486111111111111</v>
      </c>
      <c r="E16" s="13">
        <f>TIME(0,12,34)</f>
        <v>0.008726851851851852</v>
      </c>
      <c r="F16" s="14">
        <f t="shared" si="0"/>
        <v>0.0038657407407407416</v>
      </c>
      <c r="G16" s="12">
        <f t="shared" si="2"/>
        <v>10</v>
      </c>
    </row>
    <row r="17" spans="1:7" ht="66" customHeight="1">
      <c r="A17" s="16"/>
      <c r="B17" s="11"/>
      <c r="C17" s="12"/>
      <c r="D17" s="13">
        <f t="shared" si="1"/>
        <v>0.005208333333333332</v>
      </c>
      <c r="E17" s="13">
        <f aca="true" t="shared" si="3" ref="E17:E56">TIME(0,0,0)</f>
        <v>0</v>
      </c>
      <c r="F17" s="14">
        <f t="shared" si="0"/>
        <v>-0.005208333333333332</v>
      </c>
      <c r="G17" s="12">
        <f t="shared" si="2"/>
        <v>11</v>
      </c>
    </row>
    <row r="18" spans="1:7" ht="66" customHeight="1">
      <c r="A18" s="16"/>
      <c r="B18" s="11"/>
      <c r="C18" s="12"/>
      <c r="D18" s="13">
        <f t="shared" si="1"/>
        <v>0.005555555555555554</v>
      </c>
      <c r="E18" s="13">
        <f t="shared" si="3"/>
        <v>0</v>
      </c>
      <c r="F18" s="14">
        <f t="shared" si="0"/>
        <v>-0.005555555555555554</v>
      </c>
      <c r="G18" s="12">
        <f t="shared" si="2"/>
        <v>12</v>
      </c>
    </row>
    <row r="19" spans="1:7" ht="66" customHeight="1">
      <c r="A19" s="16"/>
      <c r="B19" s="11"/>
      <c r="C19" s="12"/>
      <c r="D19" s="13">
        <f t="shared" si="1"/>
        <v>0.005902777777777776</v>
      </c>
      <c r="E19" s="13">
        <f t="shared" si="3"/>
        <v>0</v>
      </c>
      <c r="F19" s="14">
        <f t="shared" si="0"/>
        <v>-0.005902777777777776</v>
      </c>
      <c r="G19" s="12">
        <f t="shared" si="2"/>
        <v>13</v>
      </c>
    </row>
    <row r="20" spans="1:7" ht="66" customHeight="1">
      <c r="A20" s="16"/>
      <c r="B20" s="11"/>
      <c r="C20" s="12"/>
      <c r="D20" s="13">
        <f t="shared" si="1"/>
        <v>0.006249999999999998</v>
      </c>
      <c r="E20" s="13">
        <f t="shared" si="3"/>
        <v>0</v>
      </c>
      <c r="F20" s="14">
        <f t="shared" si="0"/>
        <v>-0.006249999999999998</v>
      </c>
      <c r="G20" s="12">
        <f t="shared" si="2"/>
        <v>14</v>
      </c>
    </row>
    <row r="21" spans="1:7" ht="66" customHeight="1">
      <c r="A21" s="16"/>
      <c r="B21" s="11"/>
      <c r="C21" s="12"/>
      <c r="D21" s="13">
        <f t="shared" si="1"/>
        <v>0.00659722222222222</v>
      </c>
      <c r="E21" s="13">
        <f t="shared" si="3"/>
        <v>0</v>
      </c>
      <c r="F21" s="14">
        <f t="shared" si="0"/>
        <v>-0.00659722222222222</v>
      </c>
      <c r="G21" s="12">
        <f t="shared" si="2"/>
        <v>15</v>
      </c>
    </row>
    <row r="22" spans="1:7" ht="66" customHeight="1">
      <c r="A22" s="16"/>
      <c r="B22" s="11"/>
      <c r="C22" s="12"/>
      <c r="D22" s="13">
        <f t="shared" si="1"/>
        <v>0.0069444444444444415</v>
      </c>
      <c r="E22" s="13">
        <f t="shared" si="3"/>
        <v>0</v>
      </c>
      <c r="F22" s="14">
        <f t="shared" si="0"/>
        <v>-0.0069444444444444415</v>
      </c>
      <c r="G22" s="12">
        <f t="shared" si="2"/>
        <v>16</v>
      </c>
    </row>
    <row r="23" spans="1:7" ht="66" customHeight="1">
      <c r="A23" s="16"/>
      <c r="B23" s="11"/>
      <c r="C23" s="12"/>
      <c r="D23" s="13">
        <f t="shared" si="1"/>
        <v>0.007291666666666663</v>
      </c>
      <c r="E23" s="13">
        <f t="shared" si="3"/>
        <v>0</v>
      </c>
      <c r="F23" s="14">
        <f t="shared" si="0"/>
        <v>-0.007291666666666663</v>
      </c>
      <c r="G23" s="12">
        <f t="shared" si="2"/>
        <v>17</v>
      </c>
    </row>
    <row r="24" spans="1:7" ht="66" customHeight="1">
      <c r="A24" s="16"/>
      <c r="B24" s="11"/>
      <c r="C24" s="12"/>
      <c r="D24" s="13">
        <f t="shared" si="1"/>
        <v>0.007638888888888885</v>
      </c>
      <c r="E24" s="13">
        <f t="shared" si="3"/>
        <v>0</v>
      </c>
      <c r="F24" s="14">
        <f t="shared" si="0"/>
        <v>-0.007638888888888885</v>
      </c>
      <c r="G24" s="12">
        <f t="shared" si="2"/>
        <v>18</v>
      </c>
    </row>
    <row r="25" spans="1:7" ht="66" customHeight="1">
      <c r="A25" s="16"/>
      <c r="B25" s="11"/>
      <c r="C25" s="12"/>
      <c r="D25" s="13">
        <f t="shared" si="1"/>
        <v>0.007986111111111107</v>
      </c>
      <c r="E25" s="13">
        <f t="shared" si="3"/>
        <v>0</v>
      </c>
      <c r="F25" s="14">
        <f t="shared" si="0"/>
        <v>-0.007986111111111107</v>
      </c>
      <c r="G25" s="12">
        <f t="shared" si="2"/>
        <v>19</v>
      </c>
    </row>
    <row r="26" spans="1:7" ht="66" customHeight="1">
      <c r="A26" s="16"/>
      <c r="B26" s="11"/>
      <c r="C26" s="12"/>
      <c r="D26" s="13">
        <f t="shared" si="1"/>
        <v>0.00833333333333333</v>
      </c>
      <c r="E26" s="13">
        <f t="shared" si="3"/>
        <v>0</v>
      </c>
      <c r="F26" s="14">
        <f t="shared" si="0"/>
        <v>-0.00833333333333333</v>
      </c>
      <c r="G26" s="12">
        <f t="shared" si="2"/>
        <v>20</v>
      </c>
    </row>
    <row r="27" spans="1:7" ht="66" customHeight="1">
      <c r="A27" s="16"/>
      <c r="B27" s="11"/>
      <c r="C27" s="12"/>
      <c r="D27" s="13">
        <f t="shared" si="1"/>
        <v>0.008680555555555552</v>
      </c>
      <c r="E27" s="13">
        <f t="shared" si="3"/>
        <v>0</v>
      </c>
      <c r="F27" s="14">
        <f t="shared" si="0"/>
        <v>-0.008680555555555552</v>
      </c>
      <c r="G27" s="12">
        <f t="shared" si="2"/>
        <v>21</v>
      </c>
    </row>
    <row r="28" spans="1:7" ht="66" customHeight="1">
      <c r="A28" s="16"/>
      <c r="B28" s="11"/>
      <c r="C28" s="12"/>
      <c r="D28" s="13">
        <f t="shared" si="1"/>
        <v>0.009027777777777775</v>
      </c>
      <c r="E28" s="13">
        <f t="shared" si="3"/>
        <v>0</v>
      </c>
      <c r="F28" s="14">
        <f t="shared" si="0"/>
        <v>-0.009027777777777775</v>
      </c>
      <c r="G28" s="12">
        <f t="shared" si="2"/>
        <v>22</v>
      </c>
    </row>
    <row r="29" spans="1:7" ht="66" customHeight="1">
      <c r="A29" s="16"/>
      <c r="B29" s="11"/>
      <c r="C29" s="12"/>
      <c r="D29" s="13">
        <f t="shared" si="1"/>
        <v>0.009374999999999998</v>
      </c>
      <c r="E29" s="13">
        <f t="shared" si="3"/>
        <v>0</v>
      </c>
      <c r="F29" s="14">
        <f t="shared" si="0"/>
        <v>-0.009374999999999998</v>
      </c>
      <c r="G29" s="12">
        <f t="shared" si="2"/>
        <v>23</v>
      </c>
    </row>
    <row r="30" spans="1:7" ht="66" customHeight="1">
      <c r="A30" s="16"/>
      <c r="B30" s="11"/>
      <c r="C30" s="12"/>
      <c r="D30" s="13">
        <f t="shared" si="1"/>
        <v>0.00972222222222222</v>
      </c>
      <c r="E30" s="13">
        <f t="shared" si="3"/>
        <v>0</v>
      </c>
      <c r="F30" s="14">
        <f t="shared" si="0"/>
        <v>-0.00972222222222222</v>
      </c>
      <c r="G30" s="12">
        <f t="shared" si="2"/>
        <v>24</v>
      </c>
    </row>
    <row r="31" spans="1:7" ht="66" customHeight="1">
      <c r="A31" s="16"/>
      <c r="B31" s="11"/>
      <c r="C31" s="12"/>
      <c r="D31" s="13">
        <f t="shared" si="1"/>
        <v>0.010069444444444443</v>
      </c>
      <c r="E31" s="13">
        <f t="shared" si="3"/>
        <v>0</v>
      </c>
      <c r="F31" s="14">
        <f t="shared" si="0"/>
        <v>-0.010069444444444443</v>
      </c>
      <c r="G31" s="12">
        <f t="shared" si="2"/>
        <v>25</v>
      </c>
    </row>
    <row r="32" spans="1:7" ht="66" customHeight="1">
      <c r="A32" s="16"/>
      <c r="B32" s="11"/>
      <c r="C32" s="12"/>
      <c r="D32" s="13">
        <f t="shared" si="1"/>
        <v>0.010416666666666666</v>
      </c>
      <c r="E32" s="13">
        <f t="shared" si="3"/>
        <v>0</v>
      </c>
      <c r="F32" s="14">
        <f t="shared" si="0"/>
        <v>-0.010416666666666666</v>
      </c>
      <c r="G32" s="12">
        <f t="shared" si="2"/>
        <v>26</v>
      </c>
    </row>
    <row r="33" spans="1:7" ht="66" customHeight="1">
      <c r="A33" s="16"/>
      <c r="B33" s="11"/>
      <c r="C33" s="12"/>
      <c r="D33" s="13">
        <f t="shared" si="1"/>
        <v>0.010763888888888889</v>
      </c>
      <c r="E33" s="13">
        <f t="shared" si="3"/>
        <v>0</v>
      </c>
      <c r="F33" s="14">
        <f t="shared" si="0"/>
        <v>-0.010763888888888889</v>
      </c>
      <c r="G33" s="12">
        <f t="shared" si="2"/>
        <v>27</v>
      </c>
    </row>
    <row r="34" spans="1:7" ht="66" customHeight="1">
      <c r="A34" s="16"/>
      <c r="B34" s="11"/>
      <c r="C34" s="12"/>
      <c r="D34" s="13">
        <f t="shared" si="1"/>
        <v>0.011111111111111112</v>
      </c>
      <c r="E34" s="13">
        <f t="shared" si="3"/>
        <v>0</v>
      </c>
      <c r="F34" s="14">
        <f t="shared" si="0"/>
        <v>-0.011111111111111112</v>
      </c>
      <c r="G34" s="12">
        <f t="shared" si="2"/>
        <v>28</v>
      </c>
    </row>
    <row r="35" spans="1:7" ht="66" customHeight="1">
      <c r="A35" s="16"/>
      <c r="B35" s="11"/>
      <c r="C35" s="12"/>
      <c r="D35" s="13">
        <f t="shared" si="1"/>
        <v>0.011458333333333334</v>
      </c>
      <c r="E35" s="13">
        <f t="shared" si="3"/>
        <v>0</v>
      </c>
      <c r="F35" s="14">
        <f t="shared" si="0"/>
        <v>-0.011458333333333334</v>
      </c>
      <c r="G35" s="12">
        <f t="shared" si="2"/>
        <v>29</v>
      </c>
    </row>
    <row r="36" spans="1:7" ht="66" customHeight="1">
      <c r="A36" s="16"/>
      <c r="B36" s="11"/>
      <c r="C36" s="12"/>
      <c r="D36" s="13">
        <f t="shared" si="1"/>
        <v>0.011805555555555557</v>
      </c>
      <c r="E36" s="13">
        <f t="shared" si="3"/>
        <v>0</v>
      </c>
      <c r="F36" s="14">
        <f t="shared" si="0"/>
        <v>-0.011805555555555557</v>
      </c>
      <c r="G36" s="12">
        <f t="shared" si="2"/>
        <v>30</v>
      </c>
    </row>
    <row r="37" spans="1:7" ht="66" customHeight="1">
      <c r="A37" s="16"/>
      <c r="B37" s="11"/>
      <c r="C37" s="12"/>
      <c r="D37" s="13">
        <f t="shared" si="1"/>
        <v>0.01215277777777778</v>
      </c>
      <c r="E37" s="13">
        <f t="shared" si="3"/>
        <v>0</v>
      </c>
      <c r="F37" s="14">
        <f t="shared" si="0"/>
        <v>-0.01215277777777778</v>
      </c>
      <c r="G37" s="12">
        <f t="shared" si="2"/>
        <v>31</v>
      </c>
    </row>
    <row r="38" spans="1:7" ht="66" customHeight="1">
      <c r="A38" s="16"/>
      <c r="B38" s="11"/>
      <c r="C38" s="12"/>
      <c r="D38" s="13">
        <f t="shared" si="1"/>
        <v>0.012500000000000002</v>
      </c>
      <c r="E38" s="13">
        <f t="shared" si="3"/>
        <v>0</v>
      </c>
      <c r="F38" s="14">
        <f t="shared" si="0"/>
        <v>-0.012500000000000002</v>
      </c>
      <c r="G38" s="12">
        <f t="shared" si="2"/>
        <v>32</v>
      </c>
    </row>
    <row r="39" spans="1:7" ht="66" customHeight="1">
      <c r="A39" s="16"/>
      <c r="B39" s="11"/>
      <c r="C39" s="12"/>
      <c r="D39" s="13">
        <f t="shared" si="1"/>
        <v>0.012847222222222225</v>
      </c>
      <c r="E39" s="13">
        <f t="shared" si="3"/>
        <v>0</v>
      </c>
      <c r="F39" s="14">
        <f aca="true" t="shared" si="4" ref="F39:F70">E39-D39</f>
        <v>-0.012847222222222225</v>
      </c>
      <c r="G39" s="12">
        <f t="shared" si="2"/>
        <v>33</v>
      </c>
    </row>
    <row r="40" spans="1:7" ht="66" customHeight="1">
      <c r="A40" s="16"/>
      <c r="B40" s="11"/>
      <c r="C40" s="12"/>
      <c r="D40" s="13">
        <f aca="true" t="shared" si="5" ref="D40:D56">TIME(0,0,30)+D39</f>
        <v>0.013194444444444448</v>
      </c>
      <c r="E40" s="13">
        <f t="shared" si="3"/>
        <v>0</v>
      </c>
      <c r="F40" s="14">
        <f t="shared" si="4"/>
        <v>-0.013194444444444448</v>
      </c>
      <c r="G40" s="12">
        <f aca="true" t="shared" si="6" ref="G40:G56">SUM(G39)+1</f>
        <v>34</v>
      </c>
    </row>
    <row r="41" spans="1:7" ht="66" customHeight="1">
      <c r="A41" s="16"/>
      <c r="B41" s="11"/>
      <c r="C41" s="12"/>
      <c r="D41" s="13">
        <f t="shared" si="5"/>
        <v>0.01354166666666667</v>
      </c>
      <c r="E41" s="13">
        <f t="shared" si="3"/>
        <v>0</v>
      </c>
      <c r="F41" s="14">
        <f t="shared" si="4"/>
        <v>-0.01354166666666667</v>
      </c>
      <c r="G41" s="12">
        <f t="shared" si="6"/>
        <v>35</v>
      </c>
    </row>
    <row r="42" spans="1:7" ht="66" customHeight="1">
      <c r="A42" s="16"/>
      <c r="B42" s="11"/>
      <c r="C42" s="12"/>
      <c r="D42" s="13">
        <f t="shared" si="5"/>
        <v>0.013888888888888893</v>
      </c>
      <c r="E42" s="13">
        <f t="shared" si="3"/>
        <v>0</v>
      </c>
      <c r="F42" s="14">
        <f t="shared" si="4"/>
        <v>-0.013888888888888893</v>
      </c>
      <c r="G42" s="12">
        <f t="shared" si="6"/>
        <v>36</v>
      </c>
    </row>
    <row r="43" spans="1:7" ht="66" customHeight="1">
      <c r="A43" s="16"/>
      <c r="B43" s="11"/>
      <c r="C43" s="12"/>
      <c r="D43" s="13">
        <f t="shared" si="5"/>
        <v>0.014236111111111116</v>
      </c>
      <c r="E43" s="13">
        <f t="shared" si="3"/>
        <v>0</v>
      </c>
      <c r="F43" s="14">
        <f t="shared" si="4"/>
        <v>-0.014236111111111116</v>
      </c>
      <c r="G43" s="12">
        <f t="shared" si="6"/>
        <v>37</v>
      </c>
    </row>
    <row r="44" spans="1:7" ht="66" customHeight="1">
      <c r="A44" s="16"/>
      <c r="B44" s="11"/>
      <c r="C44" s="12"/>
      <c r="D44" s="13">
        <f t="shared" si="5"/>
        <v>0.014583333333333339</v>
      </c>
      <c r="E44" s="13">
        <f t="shared" si="3"/>
        <v>0</v>
      </c>
      <c r="F44" s="14">
        <f t="shared" si="4"/>
        <v>-0.014583333333333339</v>
      </c>
      <c r="G44" s="12">
        <f t="shared" si="6"/>
        <v>38</v>
      </c>
    </row>
    <row r="45" spans="1:7" ht="66" customHeight="1">
      <c r="A45" s="16"/>
      <c r="B45" s="11"/>
      <c r="C45" s="12"/>
      <c r="D45" s="13">
        <f t="shared" si="5"/>
        <v>0.014930555555555561</v>
      </c>
      <c r="E45" s="13">
        <f t="shared" si="3"/>
        <v>0</v>
      </c>
      <c r="F45" s="14">
        <f t="shared" si="4"/>
        <v>-0.014930555555555561</v>
      </c>
      <c r="G45" s="12">
        <f t="shared" si="6"/>
        <v>39</v>
      </c>
    </row>
    <row r="46" spans="1:7" ht="66" customHeight="1">
      <c r="A46" s="16"/>
      <c r="B46" s="11"/>
      <c r="C46" s="12"/>
      <c r="D46" s="13">
        <f t="shared" si="5"/>
        <v>0.015277777777777784</v>
      </c>
      <c r="E46" s="13">
        <f t="shared" si="3"/>
        <v>0</v>
      </c>
      <c r="F46" s="14">
        <f t="shared" si="4"/>
        <v>-0.015277777777777784</v>
      </c>
      <c r="G46" s="12">
        <f t="shared" si="6"/>
        <v>40</v>
      </c>
    </row>
    <row r="47" spans="1:7" ht="66" customHeight="1">
      <c r="A47" s="16"/>
      <c r="B47" s="11"/>
      <c r="C47" s="12"/>
      <c r="D47" s="13">
        <f t="shared" si="5"/>
        <v>0.015625000000000007</v>
      </c>
      <c r="E47" s="13">
        <f t="shared" si="3"/>
        <v>0</v>
      </c>
      <c r="F47" s="14">
        <f t="shared" si="4"/>
        <v>-0.015625000000000007</v>
      </c>
      <c r="G47" s="12">
        <f t="shared" si="6"/>
        <v>41</v>
      </c>
    </row>
    <row r="48" spans="1:7" ht="66" customHeight="1">
      <c r="A48" s="16"/>
      <c r="B48" s="11"/>
      <c r="C48" s="12"/>
      <c r="D48" s="13">
        <f t="shared" si="5"/>
        <v>0.015972222222222228</v>
      </c>
      <c r="E48" s="13">
        <f t="shared" si="3"/>
        <v>0</v>
      </c>
      <c r="F48" s="14">
        <f t="shared" si="4"/>
        <v>-0.015972222222222228</v>
      </c>
      <c r="G48" s="12">
        <f t="shared" si="6"/>
        <v>42</v>
      </c>
    </row>
    <row r="49" spans="1:7" ht="66" customHeight="1">
      <c r="A49" s="16"/>
      <c r="B49" s="11"/>
      <c r="C49" s="12"/>
      <c r="D49" s="13">
        <f t="shared" si="5"/>
        <v>0.01631944444444445</v>
      </c>
      <c r="E49" s="13">
        <f t="shared" si="3"/>
        <v>0</v>
      </c>
      <c r="F49" s="14">
        <f t="shared" si="4"/>
        <v>-0.01631944444444445</v>
      </c>
      <c r="G49" s="12">
        <f t="shared" si="6"/>
        <v>43</v>
      </c>
    </row>
    <row r="50" spans="1:7" ht="66" customHeight="1">
      <c r="A50" s="16"/>
      <c r="B50" s="11"/>
      <c r="C50" s="12"/>
      <c r="D50" s="13">
        <f t="shared" si="5"/>
        <v>0.01666666666666667</v>
      </c>
      <c r="E50" s="13">
        <f t="shared" si="3"/>
        <v>0</v>
      </c>
      <c r="F50" s="14">
        <f t="shared" si="4"/>
        <v>-0.01666666666666667</v>
      </c>
      <c r="G50" s="12">
        <f t="shared" si="6"/>
        <v>44</v>
      </c>
    </row>
    <row r="51" spans="1:7" ht="66" customHeight="1">
      <c r="A51" s="16"/>
      <c r="B51" s="11"/>
      <c r="C51" s="12"/>
      <c r="D51" s="13">
        <f t="shared" si="5"/>
        <v>0.01701388888888889</v>
      </c>
      <c r="E51" s="13">
        <f t="shared" si="3"/>
        <v>0</v>
      </c>
      <c r="F51" s="14">
        <f t="shared" si="4"/>
        <v>-0.01701388888888889</v>
      </c>
      <c r="G51" s="12">
        <f t="shared" si="6"/>
        <v>45</v>
      </c>
    </row>
    <row r="52" spans="1:7" ht="66" customHeight="1">
      <c r="A52" s="16"/>
      <c r="B52" s="11"/>
      <c r="C52" s="12"/>
      <c r="D52" s="13">
        <f t="shared" si="5"/>
        <v>0.017361111111111112</v>
      </c>
      <c r="E52" s="13">
        <f t="shared" si="3"/>
        <v>0</v>
      </c>
      <c r="F52" s="14">
        <f t="shared" si="4"/>
        <v>-0.017361111111111112</v>
      </c>
      <c r="G52" s="12">
        <f t="shared" si="6"/>
        <v>46</v>
      </c>
    </row>
    <row r="53" spans="1:7" ht="66" customHeight="1">
      <c r="A53" s="16"/>
      <c r="B53" s="11"/>
      <c r="C53" s="12"/>
      <c r="D53" s="13">
        <f t="shared" si="5"/>
        <v>0.017708333333333333</v>
      </c>
      <c r="E53" s="13">
        <f t="shared" si="3"/>
        <v>0</v>
      </c>
      <c r="F53" s="14">
        <f t="shared" si="4"/>
        <v>-0.017708333333333333</v>
      </c>
      <c r="G53" s="12">
        <f t="shared" si="6"/>
        <v>47</v>
      </c>
    </row>
    <row r="54" spans="1:7" ht="66" customHeight="1">
      <c r="A54" s="16"/>
      <c r="B54" s="11"/>
      <c r="C54" s="12"/>
      <c r="D54" s="13">
        <f t="shared" si="5"/>
        <v>0.018055555555555554</v>
      </c>
      <c r="E54" s="13">
        <f t="shared" si="3"/>
        <v>0</v>
      </c>
      <c r="F54" s="14">
        <f t="shared" si="4"/>
        <v>-0.018055555555555554</v>
      </c>
      <c r="G54" s="12">
        <f t="shared" si="6"/>
        <v>48</v>
      </c>
    </row>
    <row r="55" spans="1:7" ht="66" customHeight="1">
      <c r="A55" s="16"/>
      <c r="B55" s="11"/>
      <c r="C55" s="12"/>
      <c r="D55" s="13">
        <f t="shared" si="5"/>
        <v>0.018402777777777775</v>
      </c>
      <c r="E55" s="13">
        <f t="shared" si="3"/>
        <v>0</v>
      </c>
      <c r="F55" s="14">
        <f t="shared" si="4"/>
        <v>-0.018402777777777775</v>
      </c>
      <c r="G55" s="12">
        <f t="shared" si="6"/>
        <v>49</v>
      </c>
    </row>
    <row r="56" spans="1:7" ht="66" customHeight="1">
      <c r="A56" s="16"/>
      <c r="B56" s="11"/>
      <c r="C56" s="12"/>
      <c r="D56" s="13">
        <f t="shared" si="5"/>
        <v>0.018749999999999996</v>
      </c>
      <c r="E56" s="13">
        <f t="shared" si="3"/>
        <v>0</v>
      </c>
      <c r="F56" s="14">
        <f t="shared" si="4"/>
        <v>-0.018749999999999996</v>
      </c>
      <c r="G56" s="12">
        <f t="shared" si="6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3" t="s">
        <v>27</v>
      </c>
      <c r="B3" s="23"/>
      <c r="C3" s="23" t="s">
        <v>2</v>
      </c>
      <c r="D3" s="23"/>
      <c r="E3" s="23"/>
      <c r="F3" s="23"/>
      <c r="G3" s="23"/>
      <c r="IQ3"/>
      <c r="IR3"/>
      <c r="IS3"/>
      <c r="IT3"/>
      <c r="IU3"/>
    </row>
    <row r="4" spans="1:255" s="1" customFormat="1" ht="18" customHeight="1">
      <c r="A4" s="2" t="s">
        <v>28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16</v>
      </c>
      <c r="B7" s="11" t="s">
        <v>29</v>
      </c>
      <c r="C7" s="12"/>
      <c r="D7" s="13">
        <f>TIME(0,0,0)</f>
        <v>0</v>
      </c>
      <c r="E7" s="13">
        <f>TIME(0,7,22)</f>
        <v>0.005115740740740741</v>
      </c>
      <c r="F7" s="14">
        <f aca="true" t="shared" si="0" ref="F7:F38">E7-D7</f>
        <v>0.005115740740740741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/>
      <c r="B8" s="11"/>
      <c r="C8" s="12"/>
      <c r="D8" s="13">
        <f aca="true" t="shared" si="1" ref="D8:D39">TIME(0,0,30)+D7</f>
        <v>0.00034722222222222224</v>
      </c>
      <c r="E8" s="13">
        <f aca="true" t="shared" si="2" ref="E8:E39">TIME(0,0,0)</f>
        <v>0</v>
      </c>
      <c r="F8" s="14">
        <f t="shared" si="0"/>
        <v>-0.00034722222222222224</v>
      </c>
      <c r="G8" s="12">
        <f aca="true" t="shared" si="3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/>
      <c r="B9" s="11"/>
      <c r="C9" s="12"/>
      <c r="D9" s="13">
        <f t="shared" si="1"/>
        <v>0.0006944444444444445</v>
      </c>
      <c r="E9" s="13">
        <f t="shared" si="2"/>
        <v>0</v>
      </c>
      <c r="F9" s="14">
        <f t="shared" si="0"/>
        <v>-0.0006944444444444445</v>
      </c>
      <c r="G9" s="12">
        <f t="shared" si="3"/>
        <v>3</v>
      </c>
      <c r="I9" s="15"/>
      <c r="J9" s="15"/>
      <c r="K9" s="15"/>
      <c r="L9" s="15"/>
      <c r="M9" s="15"/>
      <c r="N9" s="15"/>
    </row>
    <row r="10" spans="1:14" ht="66" customHeight="1">
      <c r="A10" s="10"/>
      <c r="B10" s="11"/>
      <c r="C10" s="12"/>
      <c r="D10" s="13">
        <f t="shared" si="1"/>
        <v>0.0010416666666666667</v>
      </c>
      <c r="E10" s="13">
        <f t="shared" si="2"/>
        <v>0</v>
      </c>
      <c r="F10" s="14">
        <f t="shared" si="0"/>
        <v>-0.0010416666666666667</v>
      </c>
      <c r="G10" s="12">
        <f t="shared" si="3"/>
        <v>4</v>
      </c>
      <c r="I10" s="15"/>
      <c r="J10" s="15"/>
      <c r="K10" s="15"/>
      <c r="L10" s="15"/>
      <c r="M10" s="15"/>
      <c r="N10" s="15"/>
    </row>
    <row r="11" spans="1:14" ht="66" customHeight="1">
      <c r="A11" s="10"/>
      <c r="B11" s="11"/>
      <c r="C11" s="12"/>
      <c r="D11" s="13">
        <f t="shared" si="1"/>
        <v>0.001388888888888889</v>
      </c>
      <c r="E11" s="13">
        <f t="shared" si="2"/>
        <v>0</v>
      </c>
      <c r="F11" s="14">
        <f t="shared" si="0"/>
        <v>-0.001388888888888889</v>
      </c>
      <c r="G11" s="12">
        <f t="shared" si="3"/>
        <v>5</v>
      </c>
      <c r="I11" s="15"/>
      <c r="J11" s="15"/>
      <c r="K11" s="15"/>
      <c r="L11" s="15"/>
      <c r="M11" s="15"/>
      <c r="N11" s="15"/>
    </row>
    <row r="12" spans="1:14" ht="66" customHeight="1">
      <c r="A12" s="10"/>
      <c r="B12" s="11"/>
      <c r="C12" s="12"/>
      <c r="D12" s="13">
        <f t="shared" si="1"/>
        <v>0.0017361111111111112</v>
      </c>
      <c r="E12" s="13">
        <f t="shared" si="2"/>
        <v>0</v>
      </c>
      <c r="F12" s="14">
        <f t="shared" si="0"/>
        <v>-0.0017361111111111112</v>
      </c>
      <c r="G12" s="12">
        <f t="shared" si="3"/>
        <v>6</v>
      </c>
      <c r="I12" s="15"/>
      <c r="J12" s="15"/>
      <c r="K12" s="15"/>
      <c r="L12" s="15"/>
      <c r="M12" s="15"/>
      <c r="N12" s="15"/>
    </row>
    <row r="13" spans="1:7" ht="66" customHeight="1">
      <c r="A13" s="10"/>
      <c r="B13" s="11"/>
      <c r="C13" s="12"/>
      <c r="D13" s="13">
        <f t="shared" si="1"/>
        <v>0.0020833333333333333</v>
      </c>
      <c r="E13" s="13">
        <f t="shared" si="2"/>
        <v>0</v>
      </c>
      <c r="F13" s="14">
        <f t="shared" si="0"/>
        <v>-0.0020833333333333333</v>
      </c>
      <c r="G13" s="12">
        <f t="shared" si="3"/>
        <v>7</v>
      </c>
    </row>
    <row r="14" spans="1:7" ht="66" customHeight="1">
      <c r="A14" s="10"/>
      <c r="B14" s="11"/>
      <c r="C14" s="12"/>
      <c r="D14" s="13">
        <f t="shared" si="1"/>
        <v>0.0024305555555555556</v>
      </c>
      <c r="E14" s="13">
        <f t="shared" si="2"/>
        <v>0</v>
      </c>
      <c r="F14" s="14">
        <f t="shared" si="0"/>
        <v>-0.0024305555555555556</v>
      </c>
      <c r="G14" s="12">
        <f t="shared" si="3"/>
        <v>8</v>
      </c>
    </row>
    <row r="15" spans="1:7" ht="66" customHeight="1">
      <c r="A15" s="10"/>
      <c r="B15" s="11"/>
      <c r="C15" s="12"/>
      <c r="D15" s="13">
        <f t="shared" si="1"/>
        <v>0.002777777777777778</v>
      </c>
      <c r="E15" s="13">
        <f t="shared" si="2"/>
        <v>0</v>
      </c>
      <c r="F15" s="14">
        <f t="shared" si="0"/>
        <v>-0.002777777777777778</v>
      </c>
      <c r="G15" s="12">
        <f t="shared" si="3"/>
        <v>9</v>
      </c>
    </row>
    <row r="16" spans="1:7" ht="66" customHeight="1">
      <c r="A16" s="10"/>
      <c r="B16" s="11"/>
      <c r="C16" s="12"/>
      <c r="D16" s="13">
        <f t="shared" si="1"/>
        <v>0.003125</v>
      </c>
      <c r="E16" s="13">
        <f t="shared" si="2"/>
        <v>0</v>
      </c>
      <c r="F16" s="14">
        <f t="shared" si="0"/>
        <v>-0.003125</v>
      </c>
      <c r="G16" s="12">
        <f t="shared" si="3"/>
        <v>10</v>
      </c>
    </row>
    <row r="17" spans="1:7" ht="66" customHeight="1">
      <c r="A17" s="10"/>
      <c r="B17" s="11"/>
      <c r="C17" s="12"/>
      <c r="D17" s="13">
        <f t="shared" si="1"/>
        <v>0.0034722222222222225</v>
      </c>
      <c r="E17" s="13">
        <f t="shared" si="2"/>
        <v>0</v>
      </c>
      <c r="F17" s="14">
        <f t="shared" si="0"/>
        <v>-0.0034722222222222225</v>
      </c>
      <c r="G17" s="12">
        <f t="shared" si="3"/>
        <v>11</v>
      </c>
    </row>
    <row r="18" spans="1:7" ht="66" customHeight="1">
      <c r="A18" s="10"/>
      <c r="B18" s="11"/>
      <c r="C18" s="12"/>
      <c r="D18" s="13">
        <f t="shared" si="1"/>
        <v>0.0038194444444444448</v>
      </c>
      <c r="E18" s="13">
        <f t="shared" si="2"/>
        <v>0</v>
      </c>
      <c r="F18" s="14">
        <f t="shared" si="0"/>
        <v>-0.0038194444444444448</v>
      </c>
      <c r="G18" s="12">
        <f t="shared" si="3"/>
        <v>12</v>
      </c>
    </row>
    <row r="19" spans="1:7" ht="66" customHeight="1">
      <c r="A19" s="10"/>
      <c r="B19" s="11"/>
      <c r="C19" s="12"/>
      <c r="D19" s="13">
        <f t="shared" si="1"/>
        <v>0.004166666666666667</v>
      </c>
      <c r="E19" s="13">
        <f t="shared" si="2"/>
        <v>0</v>
      </c>
      <c r="F19" s="14">
        <f t="shared" si="0"/>
        <v>-0.004166666666666667</v>
      </c>
      <c r="G19" s="12">
        <f t="shared" si="3"/>
        <v>13</v>
      </c>
    </row>
    <row r="20" spans="1:7" ht="66" customHeight="1">
      <c r="A20" s="10"/>
      <c r="B20" s="11"/>
      <c r="C20" s="12"/>
      <c r="D20" s="13">
        <f t="shared" si="1"/>
        <v>0.0045138888888888885</v>
      </c>
      <c r="E20" s="13">
        <f t="shared" si="2"/>
        <v>0</v>
      </c>
      <c r="F20" s="14">
        <f t="shared" si="0"/>
        <v>-0.0045138888888888885</v>
      </c>
      <c r="G20" s="12">
        <f t="shared" si="3"/>
        <v>14</v>
      </c>
    </row>
    <row r="21" spans="1:7" ht="66" customHeight="1">
      <c r="A21" s="10"/>
      <c r="B21" s="11"/>
      <c r="C21" s="12"/>
      <c r="D21" s="13">
        <f t="shared" si="1"/>
        <v>0.00486111111111111</v>
      </c>
      <c r="E21" s="13">
        <f t="shared" si="2"/>
        <v>0</v>
      </c>
      <c r="F21" s="14">
        <f t="shared" si="0"/>
        <v>-0.00486111111111111</v>
      </c>
      <c r="G21" s="12">
        <f t="shared" si="3"/>
        <v>15</v>
      </c>
    </row>
    <row r="22" spans="1:7" ht="66" customHeight="1">
      <c r="A22" s="10"/>
      <c r="B22" s="11"/>
      <c r="C22" s="12"/>
      <c r="D22" s="13">
        <f t="shared" si="1"/>
        <v>0.005208333333333332</v>
      </c>
      <c r="E22" s="13">
        <f t="shared" si="2"/>
        <v>0</v>
      </c>
      <c r="F22" s="14">
        <f t="shared" si="0"/>
        <v>-0.005208333333333332</v>
      </c>
      <c r="G22" s="12">
        <f t="shared" si="3"/>
        <v>16</v>
      </c>
    </row>
    <row r="23" spans="1:7" ht="66" customHeight="1">
      <c r="A23" s="10"/>
      <c r="B23" s="11"/>
      <c r="C23" s="12"/>
      <c r="D23" s="13">
        <f t="shared" si="1"/>
        <v>0.005555555555555554</v>
      </c>
      <c r="E23" s="13">
        <f t="shared" si="2"/>
        <v>0</v>
      </c>
      <c r="F23" s="14">
        <f t="shared" si="0"/>
        <v>-0.005555555555555554</v>
      </c>
      <c r="G23" s="12">
        <f t="shared" si="3"/>
        <v>17</v>
      </c>
    </row>
    <row r="24" spans="1:7" ht="66" customHeight="1">
      <c r="A24" s="10"/>
      <c r="B24" s="11"/>
      <c r="C24" s="12"/>
      <c r="D24" s="13">
        <f t="shared" si="1"/>
        <v>0.005902777777777776</v>
      </c>
      <c r="E24" s="13">
        <f t="shared" si="2"/>
        <v>0</v>
      </c>
      <c r="F24" s="14">
        <f t="shared" si="0"/>
        <v>-0.005902777777777776</v>
      </c>
      <c r="G24" s="12">
        <f t="shared" si="3"/>
        <v>18</v>
      </c>
    </row>
    <row r="25" spans="1:7" ht="66" customHeight="1">
      <c r="A25" s="10"/>
      <c r="B25" s="11"/>
      <c r="C25" s="12"/>
      <c r="D25" s="13">
        <f t="shared" si="1"/>
        <v>0.006249999999999998</v>
      </c>
      <c r="E25" s="13">
        <f t="shared" si="2"/>
        <v>0</v>
      </c>
      <c r="F25" s="14">
        <f t="shared" si="0"/>
        <v>-0.006249999999999998</v>
      </c>
      <c r="G25" s="12">
        <f t="shared" si="3"/>
        <v>19</v>
      </c>
    </row>
    <row r="26" spans="1:7" ht="66" customHeight="1">
      <c r="A26" s="10"/>
      <c r="B26" s="11"/>
      <c r="C26" s="12"/>
      <c r="D26" s="13">
        <f t="shared" si="1"/>
        <v>0.00659722222222222</v>
      </c>
      <c r="E26" s="13">
        <f t="shared" si="2"/>
        <v>0</v>
      </c>
      <c r="F26" s="14">
        <f t="shared" si="0"/>
        <v>-0.00659722222222222</v>
      </c>
      <c r="G26" s="12">
        <f t="shared" si="3"/>
        <v>20</v>
      </c>
    </row>
    <row r="27" spans="1:7" ht="66" customHeight="1">
      <c r="A27" s="10"/>
      <c r="B27" s="11"/>
      <c r="C27" s="12"/>
      <c r="D27" s="13">
        <f t="shared" si="1"/>
        <v>0.0069444444444444415</v>
      </c>
      <c r="E27" s="13">
        <f t="shared" si="2"/>
        <v>0</v>
      </c>
      <c r="F27" s="14">
        <f t="shared" si="0"/>
        <v>-0.0069444444444444415</v>
      </c>
      <c r="G27" s="12">
        <f t="shared" si="3"/>
        <v>21</v>
      </c>
    </row>
    <row r="28" spans="1:7" ht="66" customHeight="1">
      <c r="A28" s="10"/>
      <c r="B28" s="11"/>
      <c r="C28" s="12"/>
      <c r="D28" s="13">
        <f t="shared" si="1"/>
        <v>0.007291666666666663</v>
      </c>
      <c r="E28" s="13">
        <f t="shared" si="2"/>
        <v>0</v>
      </c>
      <c r="F28" s="14">
        <f t="shared" si="0"/>
        <v>-0.007291666666666663</v>
      </c>
      <c r="G28" s="12">
        <f t="shared" si="3"/>
        <v>22</v>
      </c>
    </row>
    <row r="29" spans="1:7" ht="66" customHeight="1">
      <c r="A29" s="10"/>
      <c r="B29" s="11"/>
      <c r="C29" s="12"/>
      <c r="D29" s="13">
        <f t="shared" si="1"/>
        <v>0.007638888888888885</v>
      </c>
      <c r="E29" s="13">
        <f t="shared" si="2"/>
        <v>0</v>
      </c>
      <c r="F29" s="14">
        <f t="shared" si="0"/>
        <v>-0.007638888888888885</v>
      </c>
      <c r="G29" s="12">
        <f t="shared" si="3"/>
        <v>23</v>
      </c>
    </row>
    <row r="30" spans="1:7" ht="66" customHeight="1">
      <c r="A30" s="10"/>
      <c r="B30" s="11"/>
      <c r="C30" s="12"/>
      <c r="D30" s="13">
        <f t="shared" si="1"/>
        <v>0.007986111111111107</v>
      </c>
      <c r="E30" s="13">
        <f t="shared" si="2"/>
        <v>0</v>
      </c>
      <c r="F30" s="14">
        <f t="shared" si="0"/>
        <v>-0.007986111111111107</v>
      </c>
      <c r="G30" s="12">
        <f t="shared" si="3"/>
        <v>24</v>
      </c>
    </row>
    <row r="31" spans="1:7" ht="66" customHeight="1">
      <c r="A31" s="10"/>
      <c r="B31" s="11"/>
      <c r="C31" s="12"/>
      <c r="D31" s="13">
        <f t="shared" si="1"/>
        <v>0.00833333333333333</v>
      </c>
      <c r="E31" s="13">
        <f t="shared" si="2"/>
        <v>0</v>
      </c>
      <c r="F31" s="14">
        <f t="shared" si="0"/>
        <v>-0.00833333333333333</v>
      </c>
      <c r="G31" s="12">
        <f t="shared" si="3"/>
        <v>25</v>
      </c>
    </row>
    <row r="32" spans="1:7" ht="66" customHeight="1">
      <c r="A32" s="10"/>
      <c r="B32" s="11"/>
      <c r="C32" s="12"/>
      <c r="D32" s="13">
        <f t="shared" si="1"/>
        <v>0.008680555555555552</v>
      </c>
      <c r="E32" s="13">
        <f t="shared" si="2"/>
        <v>0</v>
      </c>
      <c r="F32" s="14">
        <f t="shared" si="0"/>
        <v>-0.008680555555555552</v>
      </c>
      <c r="G32" s="12">
        <f t="shared" si="3"/>
        <v>26</v>
      </c>
    </row>
    <row r="33" spans="1:7" ht="66" customHeight="1">
      <c r="A33" s="10"/>
      <c r="B33" s="11"/>
      <c r="C33" s="12"/>
      <c r="D33" s="13">
        <f t="shared" si="1"/>
        <v>0.009027777777777775</v>
      </c>
      <c r="E33" s="13">
        <f t="shared" si="2"/>
        <v>0</v>
      </c>
      <c r="F33" s="14">
        <f t="shared" si="0"/>
        <v>-0.009027777777777775</v>
      </c>
      <c r="G33" s="12">
        <f t="shared" si="3"/>
        <v>27</v>
      </c>
    </row>
    <row r="34" spans="1:7" ht="66" customHeight="1">
      <c r="A34" s="10"/>
      <c r="B34" s="11"/>
      <c r="C34" s="12"/>
      <c r="D34" s="13">
        <f t="shared" si="1"/>
        <v>0.009374999999999998</v>
      </c>
      <c r="E34" s="13">
        <f t="shared" si="2"/>
        <v>0</v>
      </c>
      <c r="F34" s="14">
        <f t="shared" si="0"/>
        <v>-0.009374999999999998</v>
      </c>
      <c r="G34" s="12">
        <f t="shared" si="3"/>
        <v>28</v>
      </c>
    </row>
    <row r="35" spans="1:7" ht="66" customHeight="1">
      <c r="A35" s="10"/>
      <c r="B35" s="11"/>
      <c r="C35" s="12"/>
      <c r="D35" s="13">
        <f t="shared" si="1"/>
        <v>0.00972222222222222</v>
      </c>
      <c r="E35" s="13">
        <f t="shared" si="2"/>
        <v>0</v>
      </c>
      <c r="F35" s="14">
        <f t="shared" si="0"/>
        <v>-0.00972222222222222</v>
      </c>
      <c r="G35" s="12">
        <f t="shared" si="3"/>
        <v>29</v>
      </c>
    </row>
    <row r="36" spans="1:7" ht="66" customHeight="1">
      <c r="A36" s="10"/>
      <c r="B36" s="11"/>
      <c r="C36" s="12"/>
      <c r="D36" s="13">
        <f t="shared" si="1"/>
        <v>0.010069444444444443</v>
      </c>
      <c r="E36" s="13">
        <f t="shared" si="2"/>
        <v>0</v>
      </c>
      <c r="F36" s="14">
        <f t="shared" si="0"/>
        <v>-0.010069444444444443</v>
      </c>
      <c r="G36" s="12">
        <f t="shared" si="3"/>
        <v>30</v>
      </c>
    </row>
    <row r="37" spans="1:7" ht="66" customHeight="1">
      <c r="A37" s="10"/>
      <c r="B37" s="11"/>
      <c r="C37" s="12"/>
      <c r="D37" s="13">
        <f t="shared" si="1"/>
        <v>0.010416666666666666</v>
      </c>
      <c r="E37" s="13">
        <f t="shared" si="2"/>
        <v>0</v>
      </c>
      <c r="F37" s="14">
        <f t="shared" si="0"/>
        <v>-0.010416666666666666</v>
      </c>
      <c r="G37" s="12">
        <f t="shared" si="3"/>
        <v>31</v>
      </c>
    </row>
    <row r="38" spans="1:7" ht="66" customHeight="1">
      <c r="A38" s="10"/>
      <c r="B38" s="11"/>
      <c r="C38" s="12"/>
      <c r="D38" s="13">
        <f t="shared" si="1"/>
        <v>0.010763888888888889</v>
      </c>
      <c r="E38" s="13">
        <f t="shared" si="2"/>
        <v>0</v>
      </c>
      <c r="F38" s="14">
        <f t="shared" si="0"/>
        <v>-0.010763888888888889</v>
      </c>
      <c r="G38" s="12">
        <f t="shared" si="3"/>
        <v>32</v>
      </c>
    </row>
    <row r="39" spans="1:7" ht="66" customHeight="1">
      <c r="A39" s="10"/>
      <c r="B39" s="11"/>
      <c r="C39" s="12"/>
      <c r="D39" s="13">
        <f t="shared" si="1"/>
        <v>0.011111111111111112</v>
      </c>
      <c r="E39" s="13">
        <f t="shared" si="2"/>
        <v>0</v>
      </c>
      <c r="F39" s="14">
        <f aca="true" t="shared" si="4" ref="F39:F70">E39-D39</f>
        <v>-0.011111111111111112</v>
      </c>
      <c r="G39" s="12">
        <f t="shared" si="3"/>
        <v>33</v>
      </c>
    </row>
    <row r="40" spans="1:7" ht="66" customHeight="1">
      <c r="A40" s="10"/>
      <c r="B40" s="11"/>
      <c r="C40" s="12"/>
      <c r="D40" s="13">
        <f aca="true" t="shared" si="5" ref="D40:D56">TIME(0,0,30)+D39</f>
        <v>0.011458333333333334</v>
      </c>
      <c r="E40" s="13">
        <f aca="true" t="shared" si="6" ref="E40:E56">TIME(0,0,0)</f>
        <v>0</v>
      </c>
      <c r="F40" s="14">
        <f t="shared" si="4"/>
        <v>-0.011458333333333334</v>
      </c>
      <c r="G40" s="12">
        <f aca="true" t="shared" si="7" ref="G40:G56">SUM(G39)+1</f>
        <v>34</v>
      </c>
    </row>
    <row r="41" spans="1:7" ht="66" customHeight="1">
      <c r="A41" s="10"/>
      <c r="B41" s="11"/>
      <c r="C41" s="12"/>
      <c r="D41" s="13">
        <f t="shared" si="5"/>
        <v>0.011805555555555557</v>
      </c>
      <c r="E41" s="13">
        <f t="shared" si="6"/>
        <v>0</v>
      </c>
      <c r="F41" s="14">
        <f t="shared" si="4"/>
        <v>-0.011805555555555557</v>
      </c>
      <c r="G41" s="12">
        <f t="shared" si="7"/>
        <v>35</v>
      </c>
    </row>
    <row r="42" spans="1:7" ht="66" customHeight="1">
      <c r="A42" s="10"/>
      <c r="B42" s="11"/>
      <c r="C42" s="12"/>
      <c r="D42" s="13">
        <f t="shared" si="5"/>
        <v>0.01215277777777778</v>
      </c>
      <c r="E42" s="13">
        <f t="shared" si="6"/>
        <v>0</v>
      </c>
      <c r="F42" s="14">
        <f t="shared" si="4"/>
        <v>-0.01215277777777778</v>
      </c>
      <c r="G42" s="12">
        <f t="shared" si="7"/>
        <v>36</v>
      </c>
    </row>
    <row r="43" spans="1:7" ht="66" customHeight="1">
      <c r="A43" s="10"/>
      <c r="B43" s="11"/>
      <c r="C43" s="12"/>
      <c r="D43" s="13">
        <f t="shared" si="5"/>
        <v>0.012500000000000002</v>
      </c>
      <c r="E43" s="13">
        <f t="shared" si="6"/>
        <v>0</v>
      </c>
      <c r="F43" s="14">
        <f t="shared" si="4"/>
        <v>-0.012500000000000002</v>
      </c>
      <c r="G43" s="12">
        <f t="shared" si="7"/>
        <v>37</v>
      </c>
    </row>
    <row r="44" spans="1:7" ht="66" customHeight="1">
      <c r="A44" s="10"/>
      <c r="B44" s="11"/>
      <c r="C44" s="12"/>
      <c r="D44" s="13">
        <f t="shared" si="5"/>
        <v>0.012847222222222225</v>
      </c>
      <c r="E44" s="13">
        <f t="shared" si="6"/>
        <v>0</v>
      </c>
      <c r="F44" s="14">
        <f t="shared" si="4"/>
        <v>-0.012847222222222225</v>
      </c>
      <c r="G44" s="12">
        <f t="shared" si="7"/>
        <v>38</v>
      </c>
    </row>
    <row r="45" spans="1:7" ht="66" customHeight="1">
      <c r="A45" s="10"/>
      <c r="B45" s="11"/>
      <c r="C45" s="12"/>
      <c r="D45" s="13">
        <f t="shared" si="5"/>
        <v>0.013194444444444448</v>
      </c>
      <c r="E45" s="13">
        <f t="shared" si="6"/>
        <v>0</v>
      </c>
      <c r="F45" s="14">
        <f t="shared" si="4"/>
        <v>-0.013194444444444448</v>
      </c>
      <c r="G45" s="12">
        <f t="shared" si="7"/>
        <v>39</v>
      </c>
    </row>
    <row r="46" spans="1:7" ht="66" customHeight="1">
      <c r="A46" s="10"/>
      <c r="B46" s="11"/>
      <c r="C46" s="12"/>
      <c r="D46" s="13">
        <f t="shared" si="5"/>
        <v>0.01354166666666667</v>
      </c>
      <c r="E46" s="13">
        <f t="shared" si="6"/>
        <v>0</v>
      </c>
      <c r="F46" s="14">
        <f t="shared" si="4"/>
        <v>-0.01354166666666667</v>
      </c>
      <c r="G46" s="12">
        <f t="shared" si="7"/>
        <v>40</v>
      </c>
    </row>
    <row r="47" spans="1:7" ht="66" customHeight="1">
      <c r="A47" s="10"/>
      <c r="B47" s="11"/>
      <c r="C47" s="12"/>
      <c r="D47" s="13">
        <f t="shared" si="5"/>
        <v>0.013888888888888893</v>
      </c>
      <c r="E47" s="13">
        <f t="shared" si="6"/>
        <v>0</v>
      </c>
      <c r="F47" s="14">
        <f t="shared" si="4"/>
        <v>-0.013888888888888893</v>
      </c>
      <c r="G47" s="12">
        <f t="shared" si="7"/>
        <v>41</v>
      </c>
    </row>
    <row r="48" spans="1:7" ht="66" customHeight="1">
      <c r="A48" s="10"/>
      <c r="B48" s="11"/>
      <c r="C48" s="12"/>
      <c r="D48" s="13">
        <f t="shared" si="5"/>
        <v>0.014236111111111116</v>
      </c>
      <c r="E48" s="13">
        <f t="shared" si="6"/>
        <v>0</v>
      </c>
      <c r="F48" s="14">
        <f t="shared" si="4"/>
        <v>-0.014236111111111116</v>
      </c>
      <c r="G48" s="12">
        <f t="shared" si="7"/>
        <v>42</v>
      </c>
    </row>
    <row r="49" spans="1:7" ht="66" customHeight="1">
      <c r="A49" s="10"/>
      <c r="B49" s="11"/>
      <c r="C49" s="12"/>
      <c r="D49" s="13">
        <f t="shared" si="5"/>
        <v>0.014583333333333339</v>
      </c>
      <c r="E49" s="13">
        <f t="shared" si="6"/>
        <v>0</v>
      </c>
      <c r="F49" s="14">
        <f t="shared" si="4"/>
        <v>-0.014583333333333339</v>
      </c>
      <c r="G49" s="12">
        <f t="shared" si="7"/>
        <v>43</v>
      </c>
    </row>
    <row r="50" spans="1:7" ht="66" customHeight="1">
      <c r="A50" s="10"/>
      <c r="B50" s="11"/>
      <c r="C50" s="12"/>
      <c r="D50" s="13">
        <f t="shared" si="5"/>
        <v>0.014930555555555561</v>
      </c>
      <c r="E50" s="13">
        <f t="shared" si="6"/>
        <v>0</v>
      </c>
      <c r="F50" s="14">
        <f t="shared" si="4"/>
        <v>-0.014930555555555561</v>
      </c>
      <c r="G50" s="12">
        <f t="shared" si="7"/>
        <v>44</v>
      </c>
    </row>
    <row r="51" spans="1:7" ht="66" customHeight="1">
      <c r="A51" s="10"/>
      <c r="B51" s="11"/>
      <c r="C51" s="12"/>
      <c r="D51" s="13">
        <f t="shared" si="5"/>
        <v>0.015277777777777784</v>
      </c>
      <c r="E51" s="13">
        <f t="shared" si="6"/>
        <v>0</v>
      </c>
      <c r="F51" s="14">
        <f t="shared" si="4"/>
        <v>-0.015277777777777784</v>
      </c>
      <c r="G51" s="12">
        <f t="shared" si="7"/>
        <v>45</v>
      </c>
    </row>
    <row r="52" spans="1:7" ht="66" customHeight="1">
      <c r="A52" s="10"/>
      <c r="B52" s="11"/>
      <c r="C52" s="12"/>
      <c r="D52" s="13">
        <f t="shared" si="5"/>
        <v>0.015625000000000007</v>
      </c>
      <c r="E52" s="13">
        <f t="shared" si="6"/>
        <v>0</v>
      </c>
      <c r="F52" s="14">
        <f t="shared" si="4"/>
        <v>-0.015625000000000007</v>
      </c>
      <c r="G52" s="12">
        <f t="shared" si="7"/>
        <v>46</v>
      </c>
    </row>
    <row r="53" spans="1:7" ht="66" customHeight="1">
      <c r="A53" s="10"/>
      <c r="B53" s="11"/>
      <c r="C53" s="12"/>
      <c r="D53" s="13">
        <f t="shared" si="5"/>
        <v>0.015972222222222228</v>
      </c>
      <c r="E53" s="13">
        <f t="shared" si="6"/>
        <v>0</v>
      </c>
      <c r="F53" s="14">
        <f t="shared" si="4"/>
        <v>-0.015972222222222228</v>
      </c>
      <c r="G53" s="12">
        <f t="shared" si="7"/>
        <v>47</v>
      </c>
    </row>
    <row r="54" spans="1:7" ht="66" customHeight="1">
      <c r="A54" s="10"/>
      <c r="B54" s="11"/>
      <c r="C54" s="12"/>
      <c r="D54" s="13">
        <f t="shared" si="5"/>
        <v>0.01631944444444445</v>
      </c>
      <c r="E54" s="13">
        <f t="shared" si="6"/>
        <v>0</v>
      </c>
      <c r="F54" s="14">
        <f t="shared" si="4"/>
        <v>-0.01631944444444445</v>
      </c>
      <c r="G54" s="12">
        <f t="shared" si="7"/>
        <v>48</v>
      </c>
    </row>
    <row r="55" spans="1:7" ht="66" customHeight="1">
      <c r="A55" s="10"/>
      <c r="B55" s="11"/>
      <c r="C55" s="12"/>
      <c r="D55" s="13">
        <f t="shared" si="5"/>
        <v>0.01666666666666667</v>
      </c>
      <c r="E55" s="13">
        <f t="shared" si="6"/>
        <v>0</v>
      </c>
      <c r="F55" s="14">
        <f t="shared" si="4"/>
        <v>-0.01666666666666667</v>
      </c>
      <c r="G55" s="12">
        <f t="shared" si="7"/>
        <v>49</v>
      </c>
    </row>
    <row r="56" spans="1:7" ht="66" customHeight="1">
      <c r="A56" s="10"/>
      <c r="B56" s="11"/>
      <c r="C56" s="12"/>
      <c r="D56" s="13">
        <f t="shared" si="5"/>
        <v>0.01701388888888889</v>
      </c>
      <c r="E56" s="13">
        <f t="shared" si="6"/>
        <v>0</v>
      </c>
      <c r="F56" s="14">
        <f t="shared" si="4"/>
        <v>-0.01701388888888889</v>
      </c>
      <c r="G56" s="12">
        <f t="shared" si="7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3" t="s">
        <v>30</v>
      </c>
      <c r="B3" s="23"/>
      <c r="C3" s="23" t="s">
        <v>2</v>
      </c>
      <c r="D3" s="23"/>
      <c r="E3" s="23"/>
      <c r="F3" s="23"/>
      <c r="G3" s="23"/>
      <c r="IQ3"/>
      <c r="IR3"/>
      <c r="IS3"/>
      <c r="IT3"/>
      <c r="IU3"/>
    </row>
    <row r="4" spans="1:255" s="1" customFormat="1" ht="18" customHeight="1">
      <c r="A4" s="2" t="s">
        <v>28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</row>
    <row r="7" spans="1:14" ht="66" customHeight="1">
      <c r="A7" s="10">
        <v>19</v>
      </c>
      <c r="B7" s="11" t="s">
        <v>31</v>
      </c>
      <c r="C7" s="12"/>
      <c r="D7" s="13">
        <f>TIME(0,0,30)</f>
        <v>0.00034722222222222224</v>
      </c>
      <c r="E7" s="13">
        <f>TIME(0,7,35)</f>
        <v>0.0052662037037037035</v>
      </c>
      <c r="F7" s="14">
        <f aca="true" t="shared" si="0" ref="F7:F38">E7-D7</f>
        <v>0.004918981481481482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25</v>
      </c>
      <c r="B8" s="11" t="s">
        <v>32</v>
      </c>
      <c r="C8" s="12"/>
      <c r="D8" s="13">
        <f aca="true" t="shared" si="1" ref="D8:D39">TIME(0,0,30)+D7</f>
        <v>0.0006944444444444445</v>
      </c>
      <c r="E8" s="13">
        <f>TIME(0,6,59)</f>
        <v>0.004849537037037037</v>
      </c>
      <c r="F8" s="14">
        <f t="shared" si="0"/>
        <v>0.004155092592592592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/>
      <c r="B9" s="11"/>
      <c r="C9" s="12"/>
      <c r="D9" s="13">
        <f t="shared" si="1"/>
        <v>0.0010416666666666667</v>
      </c>
      <c r="E9" s="13">
        <f aca="true" t="shared" si="3" ref="E9:E39">TIME(0,0,0)</f>
        <v>0</v>
      </c>
      <c r="F9" s="14">
        <f t="shared" si="0"/>
        <v>-0.0010416666666666667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/>
      <c r="B10" s="11"/>
      <c r="C10" s="12"/>
      <c r="D10" s="13">
        <f t="shared" si="1"/>
        <v>0.001388888888888889</v>
      </c>
      <c r="E10" s="13">
        <f t="shared" si="3"/>
        <v>0</v>
      </c>
      <c r="F10" s="14">
        <f t="shared" si="0"/>
        <v>-0.001388888888888889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/>
      <c r="B11" s="11"/>
      <c r="C11" s="12"/>
      <c r="D11" s="13">
        <f t="shared" si="1"/>
        <v>0.0017361111111111112</v>
      </c>
      <c r="E11" s="13">
        <f t="shared" si="3"/>
        <v>0</v>
      </c>
      <c r="F11" s="14">
        <f t="shared" si="0"/>
        <v>-0.0017361111111111112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/>
      <c r="B12" s="11"/>
      <c r="C12" s="12"/>
      <c r="D12" s="13">
        <f t="shared" si="1"/>
        <v>0.0020833333333333333</v>
      </c>
      <c r="E12" s="13">
        <f t="shared" si="3"/>
        <v>0</v>
      </c>
      <c r="F12" s="14">
        <f t="shared" si="0"/>
        <v>-0.0020833333333333333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14" ht="66" customHeight="1">
      <c r="A13" s="10"/>
      <c r="B13" s="11"/>
      <c r="C13" s="12"/>
      <c r="D13" s="13">
        <f t="shared" si="1"/>
        <v>0.0024305555555555556</v>
      </c>
      <c r="E13" s="13">
        <f t="shared" si="3"/>
        <v>0</v>
      </c>
      <c r="F13" s="14">
        <f t="shared" si="0"/>
        <v>-0.0024305555555555556</v>
      </c>
      <c r="G13" s="12">
        <f t="shared" si="2"/>
        <v>7</v>
      </c>
      <c r="I13" s="15"/>
      <c r="J13" s="15"/>
      <c r="K13" s="15"/>
      <c r="L13" s="15"/>
      <c r="M13" s="15"/>
      <c r="N13" s="15"/>
    </row>
    <row r="14" spans="1:14" ht="66" customHeight="1">
      <c r="A14" s="10"/>
      <c r="B14" s="11"/>
      <c r="C14" s="12"/>
      <c r="D14" s="13">
        <f t="shared" si="1"/>
        <v>0.002777777777777778</v>
      </c>
      <c r="E14" s="13">
        <f t="shared" si="3"/>
        <v>0</v>
      </c>
      <c r="F14" s="14">
        <f t="shared" si="0"/>
        <v>-0.002777777777777778</v>
      </c>
      <c r="G14" s="12">
        <f t="shared" si="2"/>
        <v>8</v>
      </c>
      <c r="I14" s="15"/>
      <c r="J14" s="15"/>
      <c r="K14" s="15"/>
      <c r="L14" s="15"/>
      <c r="M14" s="15"/>
      <c r="N14" s="15"/>
    </row>
    <row r="15" spans="1:7" ht="66" customHeight="1">
      <c r="A15" s="10"/>
      <c r="B15" s="11"/>
      <c r="C15" s="12"/>
      <c r="D15" s="13">
        <f t="shared" si="1"/>
        <v>0.003125</v>
      </c>
      <c r="E15" s="13">
        <f t="shared" si="3"/>
        <v>0</v>
      </c>
      <c r="F15" s="14">
        <f t="shared" si="0"/>
        <v>-0.003125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1"/>
        <v>0.0034722222222222225</v>
      </c>
      <c r="E16" s="13">
        <f t="shared" si="3"/>
        <v>0</v>
      </c>
      <c r="F16" s="14">
        <f t="shared" si="0"/>
        <v>-0.0034722222222222225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0.0038194444444444448</v>
      </c>
      <c r="E17" s="13">
        <f t="shared" si="3"/>
        <v>0</v>
      </c>
      <c r="F17" s="14">
        <f t="shared" si="0"/>
        <v>-0.0038194444444444448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0.004166666666666667</v>
      </c>
      <c r="E18" s="13">
        <f t="shared" si="3"/>
        <v>0</v>
      </c>
      <c r="F18" s="14">
        <f t="shared" si="0"/>
        <v>-0.004166666666666667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0.0045138888888888885</v>
      </c>
      <c r="E19" s="13">
        <f t="shared" si="3"/>
        <v>0</v>
      </c>
      <c r="F19" s="14">
        <f t="shared" si="0"/>
        <v>-0.0045138888888888885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0.00486111111111111</v>
      </c>
      <c r="E20" s="13">
        <f t="shared" si="3"/>
        <v>0</v>
      </c>
      <c r="F20" s="14">
        <f t="shared" si="0"/>
        <v>-0.00486111111111111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0.005208333333333332</v>
      </c>
      <c r="E21" s="13">
        <f t="shared" si="3"/>
        <v>0</v>
      </c>
      <c r="F21" s="14">
        <f t="shared" si="0"/>
        <v>-0.005208333333333332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0.005555555555555554</v>
      </c>
      <c r="E22" s="13">
        <f t="shared" si="3"/>
        <v>0</v>
      </c>
      <c r="F22" s="14">
        <f t="shared" si="0"/>
        <v>-0.005555555555555554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0.005902777777777776</v>
      </c>
      <c r="E23" s="13">
        <f t="shared" si="3"/>
        <v>0</v>
      </c>
      <c r="F23" s="14">
        <f t="shared" si="0"/>
        <v>-0.005902777777777776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0.006249999999999998</v>
      </c>
      <c r="E24" s="13">
        <f t="shared" si="3"/>
        <v>0</v>
      </c>
      <c r="F24" s="14">
        <f t="shared" si="0"/>
        <v>-0.006249999999999998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0.00659722222222222</v>
      </c>
      <c r="E25" s="13">
        <f t="shared" si="3"/>
        <v>0</v>
      </c>
      <c r="F25" s="14">
        <f t="shared" si="0"/>
        <v>-0.00659722222222222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0.0069444444444444415</v>
      </c>
      <c r="E26" s="13">
        <f t="shared" si="3"/>
        <v>0</v>
      </c>
      <c r="F26" s="14">
        <f t="shared" si="0"/>
        <v>-0.0069444444444444415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0.007291666666666663</v>
      </c>
      <c r="E27" s="13">
        <f t="shared" si="3"/>
        <v>0</v>
      </c>
      <c r="F27" s="14">
        <f t="shared" si="0"/>
        <v>-0.007291666666666663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0.007638888888888885</v>
      </c>
      <c r="E28" s="13">
        <f t="shared" si="3"/>
        <v>0</v>
      </c>
      <c r="F28" s="14">
        <f t="shared" si="0"/>
        <v>-0.007638888888888885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0.007986111111111107</v>
      </c>
      <c r="E29" s="13">
        <f t="shared" si="3"/>
        <v>0</v>
      </c>
      <c r="F29" s="14">
        <f t="shared" si="0"/>
        <v>-0.007986111111111107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0.00833333333333333</v>
      </c>
      <c r="E30" s="13">
        <f t="shared" si="3"/>
        <v>0</v>
      </c>
      <c r="F30" s="14">
        <f t="shared" si="0"/>
        <v>-0.00833333333333333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0.008680555555555552</v>
      </c>
      <c r="E31" s="13">
        <f t="shared" si="3"/>
        <v>0</v>
      </c>
      <c r="F31" s="14">
        <f t="shared" si="0"/>
        <v>-0.008680555555555552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0.009027777777777775</v>
      </c>
      <c r="E32" s="13">
        <f t="shared" si="3"/>
        <v>0</v>
      </c>
      <c r="F32" s="14">
        <f t="shared" si="0"/>
        <v>-0.009027777777777775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0.009374999999999998</v>
      </c>
      <c r="E33" s="13">
        <f t="shared" si="3"/>
        <v>0</v>
      </c>
      <c r="F33" s="14">
        <f t="shared" si="0"/>
        <v>-0.009374999999999998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0.00972222222222222</v>
      </c>
      <c r="E34" s="13">
        <f t="shared" si="3"/>
        <v>0</v>
      </c>
      <c r="F34" s="14">
        <f t="shared" si="0"/>
        <v>-0.00972222222222222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0.010069444444444443</v>
      </c>
      <c r="E35" s="13">
        <f t="shared" si="3"/>
        <v>0</v>
      </c>
      <c r="F35" s="14">
        <f t="shared" si="0"/>
        <v>-0.010069444444444443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0.010416666666666666</v>
      </c>
      <c r="E36" s="13">
        <f t="shared" si="3"/>
        <v>0</v>
      </c>
      <c r="F36" s="14">
        <f t="shared" si="0"/>
        <v>-0.010416666666666666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0.010763888888888889</v>
      </c>
      <c r="E37" s="13">
        <f t="shared" si="3"/>
        <v>0</v>
      </c>
      <c r="F37" s="14">
        <f t="shared" si="0"/>
        <v>-0.010763888888888889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0.011111111111111112</v>
      </c>
      <c r="E38" s="13">
        <f t="shared" si="3"/>
        <v>0</v>
      </c>
      <c r="F38" s="14">
        <f t="shared" si="0"/>
        <v>-0.011111111111111112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0.011458333333333334</v>
      </c>
      <c r="E39" s="13">
        <f t="shared" si="3"/>
        <v>0</v>
      </c>
      <c r="F39" s="14">
        <f aca="true" t="shared" si="4" ref="F39:F70">E39-D39</f>
        <v>-0.011458333333333334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5" ref="D40:D56">TIME(0,0,30)+D39</f>
        <v>0.011805555555555557</v>
      </c>
      <c r="E40" s="13">
        <f aca="true" t="shared" si="6" ref="E40:E56">TIME(0,0,0)</f>
        <v>0</v>
      </c>
      <c r="F40" s="14">
        <f t="shared" si="4"/>
        <v>-0.011805555555555557</v>
      </c>
      <c r="G40" s="12">
        <f aca="true" t="shared" si="7" ref="G40:G56">SUM(G39)+1</f>
        <v>34</v>
      </c>
    </row>
    <row r="41" spans="1:7" ht="66" customHeight="1">
      <c r="A41" s="10"/>
      <c r="B41" s="11"/>
      <c r="C41" s="12"/>
      <c r="D41" s="13">
        <f t="shared" si="5"/>
        <v>0.01215277777777778</v>
      </c>
      <c r="E41" s="13">
        <f t="shared" si="6"/>
        <v>0</v>
      </c>
      <c r="F41" s="14">
        <f t="shared" si="4"/>
        <v>-0.01215277777777778</v>
      </c>
      <c r="G41" s="12">
        <f t="shared" si="7"/>
        <v>35</v>
      </c>
    </row>
    <row r="42" spans="1:7" ht="66" customHeight="1">
      <c r="A42" s="10"/>
      <c r="B42" s="11"/>
      <c r="C42" s="12"/>
      <c r="D42" s="13">
        <f t="shared" si="5"/>
        <v>0.012500000000000002</v>
      </c>
      <c r="E42" s="13">
        <f t="shared" si="6"/>
        <v>0</v>
      </c>
      <c r="F42" s="14">
        <f t="shared" si="4"/>
        <v>-0.012500000000000002</v>
      </c>
      <c r="G42" s="12">
        <f t="shared" si="7"/>
        <v>36</v>
      </c>
    </row>
    <row r="43" spans="1:7" ht="66" customHeight="1">
      <c r="A43" s="10"/>
      <c r="B43" s="11"/>
      <c r="C43" s="12"/>
      <c r="D43" s="13">
        <f t="shared" si="5"/>
        <v>0.012847222222222225</v>
      </c>
      <c r="E43" s="13">
        <f t="shared" si="6"/>
        <v>0</v>
      </c>
      <c r="F43" s="14">
        <f t="shared" si="4"/>
        <v>-0.012847222222222225</v>
      </c>
      <c r="G43" s="12">
        <f t="shared" si="7"/>
        <v>37</v>
      </c>
    </row>
    <row r="44" spans="1:7" ht="66" customHeight="1">
      <c r="A44" s="10"/>
      <c r="B44" s="11"/>
      <c r="C44" s="12"/>
      <c r="D44" s="13">
        <f t="shared" si="5"/>
        <v>0.013194444444444448</v>
      </c>
      <c r="E44" s="13">
        <f t="shared" si="6"/>
        <v>0</v>
      </c>
      <c r="F44" s="14">
        <f t="shared" si="4"/>
        <v>-0.013194444444444448</v>
      </c>
      <c r="G44" s="12">
        <f t="shared" si="7"/>
        <v>38</v>
      </c>
    </row>
    <row r="45" spans="1:7" ht="66" customHeight="1">
      <c r="A45" s="10"/>
      <c r="B45" s="11"/>
      <c r="C45" s="12"/>
      <c r="D45" s="13">
        <f t="shared" si="5"/>
        <v>0.01354166666666667</v>
      </c>
      <c r="E45" s="13">
        <f t="shared" si="6"/>
        <v>0</v>
      </c>
      <c r="F45" s="14">
        <f t="shared" si="4"/>
        <v>-0.01354166666666667</v>
      </c>
      <c r="G45" s="12">
        <f t="shared" si="7"/>
        <v>39</v>
      </c>
    </row>
    <row r="46" spans="1:7" ht="66" customHeight="1">
      <c r="A46" s="10"/>
      <c r="B46" s="11"/>
      <c r="C46" s="12"/>
      <c r="D46" s="13">
        <f t="shared" si="5"/>
        <v>0.013888888888888893</v>
      </c>
      <c r="E46" s="13">
        <f t="shared" si="6"/>
        <v>0</v>
      </c>
      <c r="F46" s="14">
        <f t="shared" si="4"/>
        <v>-0.013888888888888893</v>
      </c>
      <c r="G46" s="12">
        <f t="shared" si="7"/>
        <v>40</v>
      </c>
    </row>
    <row r="47" spans="1:7" ht="66" customHeight="1">
      <c r="A47" s="10"/>
      <c r="B47" s="11"/>
      <c r="C47" s="12"/>
      <c r="D47" s="13">
        <f t="shared" si="5"/>
        <v>0.014236111111111116</v>
      </c>
      <c r="E47" s="13">
        <f t="shared" si="6"/>
        <v>0</v>
      </c>
      <c r="F47" s="14">
        <f t="shared" si="4"/>
        <v>-0.014236111111111116</v>
      </c>
      <c r="G47" s="12">
        <f t="shared" si="7"/>
        <v>41</v>
      </c>
    </row>
    <row r="48" spans="1:7" ht="66" customHeight="1">
      <c r="A48" s="10"/>
      <c r="B48" s="11"/>
      <c r="C48" s="12"/>
      <c r="D48" s="13">
        <f t="shared" si="5"/>
        <v>0.014583333333333339</v>
      </c>
      <c r="E48" s="13">
        <f t="shared" si="6"/>
        <v>0</v>
      </c>
      <c r="F48" s="14">
        <f t="shared" si="4"/>
        <v>-0.014583333333333339</v>
      </c>
      <c r="G48" s="12">
        <f t="shared" si="7"/>
        <v>42</v>
      </c>
    </row>
    <row r="49" spans="1:7" ht="66" customHeight="1">
      <c r="A49" s="10"/>
      <c r="B49" s="11"/>
      <c r="C49" s="12"/>
      <c r="D49" s="13">
        <f t="shared" si="5"/>
        <v>0.014930555555555561</v>
      </c>
      <c r="E49" s="13">
        <f t="shared" si="6"/>
        <v>0</v>
      </c>
      <c r="F49" s="14">
        <f t="shared" si="4"/>
        <v>-0.014930555555555561</v>
      </c>
      <c r="G49" s="12">
        <f t="shared" si="7"/>
        <v>43</v>
      </c>
    </row>
    <row r="50" spans="1:7" ht="66" customHeight="1">
      <c r="A50" s="10"/>
      <c r="B50" s="11"/>
      <c r="C50" s="12"/>
      <c r="D50" s="13">
        <f t="shared" si="5"/>
        <v>0.015277777777777784</v>
      </c>
      <c r="E50" s="13">
        <f t="shared" si="6"/>
        <v>0</v>
      </c>
      <c r="F50" s="14">
        <f t="shared" si="4"/>
        <v>-0.015277777777777784</v>
      </c>
      <c r="G50" s="12">
        <f t="shared" si="7"/>
        <v>44</v>
      </c>
    </row>
    <row r="51" spans="1:7" ht="66" customHeight="1">
      <c r="A51" s="10"/>
      <c r="B51" s="11"/>
      <c r="C51" s="12"/>
      <c r="D51" s="13">
        <f t="shared" si="5"/>
        <v>0.015625000000000007</v>
      </c>
      <c r="E51" s="13">
        <f t="shared" si="6"/>
        <v>0</v>
      </c>
      <c r="F51" s="14">
        <f t="shared" si="4"/>
        <v>-0.015625000000000007</v>
      </c>
      <c r="G51" s="12">
        <f t="shared" si="7"/>
        <v>45</v>
      </c>
    </row>
    <row r="52" spans="1:7" ht="66" customHeight="1">
      <c r="A52" s="10"/>
      <c r="B52" s="11"/>
      <c r="C52" s="12"/>
      <c r="D52" s="13">
        <f t="shared" si="5"/>
        <v>0.015972222222222228</v>
      </c>
      <c r="E52" s="13">
        <f t="shared" si="6"/>
        <v>0</v>
      </c>
      <c r="F52" s="14">
        <f t="shared" si="4"/>
        <v>-0.015972222222222228</v>
      </c>
      <c r="G52" s="12">
        <f t="shared" si="7"/>
        <v>46</v>
      </c>
    </row>
    <row r="53" spans="1:7" ht="66" customHeight="1">
      <c r="A53" s="10"/>
      <c r="B53" s="11"/>
      <c r="C53" s="12"/>
      <c r="D53" s="13">
        <f t="shared" si="5"/>
        <v>0.01631944444444445</v>
      </c>
      <c r="E53" s="13">
        <f t="shared" si="6"/>
        <v>0</v>
      </c>
      <c r="F53" s="14">
        <f t="shared" si="4"/>
        <v>-0.01631944444444445</v>
      </c>
      <c r="G53" s="12">
        <f t="shared" si="7"/>
        <v>47</v>
      </c>
    </row>
    <row r="54" spans="1:7" ht="66" customHeight="1">
      <c r="A54" s="10"/>
      <c r="B54" s="11"/>
      <c r="C54" s="12"/>
      <c r="D54" s="13">
        <f t="shared" si="5"/>
        <v>0.01666666666666667</v>
      </c>
      <c r="E54" s="13">
        <f t="shared" si="6"/>
        <v>0</v>
      </c>
      <c r="F54" s="14">
        <f t="shared" si="4"/>
        <v>-0.01666666666666667</v>
      </c>
      <c r="G54" s="12">
        <f t="shared" si="7"/>
        <v>48</v>
      </c>
    </row>
    <row r="55" spans="1:7" ht="66" customHeight="1">
      <c r="A55" s="10"/>
      <c r="B55" s="11"/>
      <c r="C55" s="12"/>
      <c r="D55" s="13">
        <f t="shared" si="5"/>
        <v>0.01701388888888889</v>
      </c>
      <c r="E55" s="13">
        <f t="shared" si="6"/>
        <v>0</v>
      </c>
      <c r="F55" s="14">
        <f t="shared" si="4"/>
        <v>-0.01701388888888889</v>
      </c>
      <c r="G55" s="12">
        <f t="shared" si="7"/>
        <v>49</v>
      </c>
    </row>
    <row r="56" spans="1:7" ht="66" customHeight="1">
      <c r="A56" s="10"/>
      <c r="B56" s="11"/>
      <c r="C56" s="12"/>
      <c r="D56" s="13">
        <f t="shared" si="5"/>
        <v>0.017361111111111112</v>
      </c>
      <c r="E56" s="13">
        <f t="shared" si="6"/>
        <v>0</v>
      </c>
      <c r="F56" s="14">
        <f t="shared" si="4"/>
        <v>-0.017361111111111112</v>
      </c>
      <c r="G56" s="12">
        <f t="shared" si="7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3" t="s">
        <v>33</v>
      </c>
      <c r="B3" s="23"/>
      <c r="C3" s="23" t="s">
        <v>2</v>
      </c>
      <c r="D3" s="23"/>
      <c r="E3" s="23"/>
      <c r="F3" s="23"/>
      <c r="G3" s="23"/>
      <c r="IQ3"/>
      <c r="IR3"/>
      <c r="IS3"/>
      <c r="IT3"/>
      <c r="IU3"/>
    </row>
    <row r="4" spans="1:255" s="1" customFormat="1" ht="18" customHeight="1">
      <c r="A4" s="2" t="s">
        <v>28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23</v>
      </c>
      <c r="B7" s="18" t="s">
        <v>34</v>
      </c>
      <c r="C7" s="12"/>
      <c r="D7" s="13">
        <f>TIME(0,0,0)</f>
        <v>0</v>
      </c>
      <c r="E7" s="13">
        <f>TIME(0,7,32)</f>
        <v>0.005231481481481482</v>
      </c>
      <c r="F7" s="14">
        <f aca="true" t="shared" si="0" ref="F7:F38">E7-D7</f>
        <v>0.005231481481481482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/>
      <c r="B8" s="18"/>
      <c r="C8" s="12"/>
      <c r="D8" s="13">
        <f aca="true" t="shared" si="1" ref="D8:D39">TIME(0,0,30)+D7</f>
        <v>0.00034722222222222224</v>
      </c>
      <c r="E8" s="13">
        <f aca="true" t="shared" si="2" ref="E8:E39">TIME(0,0,0)</f>
        <v>0</v>
      </c>
      <c r="F8" s="14">
        <f t="shared" si="0"/>
        <v>-0.00034722222222222224</v>
      </c>
      <c r="G8" s="12">
        <f aca="true" t="shared" si="3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6"/>
      <c r="B9" s="18"/>
      <c r="C9" s="12"/>
      <c r="D9" s="13">
        <f t="shared" si="1"/>
        <v>0.0006944444444444445</v>
      </c>
      <c r="E9" s="13">
        <f t="shared" si="2"/>
        <v>0</v>
      </c>
      <c r="F9" s="14">
        <f t="shared" si="0"/>
        <v>-0.0006944444444444445</v>
      </c>
      <c r="G9" s="12">
        <f t="shared" si="3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6"/>
      <c r="B10" s="18"/>
      <c r="C10" s="12"/>
      <c r="D10" s="13">
        <f t="shared" si="1"/>
        <v>0.0010416666666666667</v>
      </c>
      <c r="E10" s="13">
        <f t="shared" si="2"/>
        <v>0</v>
      </c>
      <c r="F10" s="14">
        <f t="shared" si="0"/>
        <v>-0.0010416666666666667</v>
      </c>
      <c r="G10" s="12">
        <f t="shared" si="3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6"/>
      <c r="B11" s="18"/>
      <c r="C11" s="12"/>
      <c r="D11" s="13">
        <f t="shared" si="1"/>
        <v>0.001388888888888889</v>
      </c>
      <c r="E11" s="13">
        <f t="shared" si="2"/>
        <v>0</v>
      </c>
      <c r="F11" s="14">
        <f t="shared" si="0"/>
        <v>-0.001388888888888889</v>
      </c>
      <c r="G11" s="12">
        <f t="shared" si="3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6"/>
      <c r="B12" s="18"/>
      <c r="C12" s="12"/>
      <c r="D12" s="13">
        <f t="shared" si="1"/>
        <v>0.0017361111111111112</v>
      </c>
      <c r="E12" s="13">
        <f t="shared" si="2"/>
        <v>0</v>
      </c>
      <c r="F12" s="14">
        <f t="shared" si="0"/>
        <v>-0.0017361111111111112</v>
      </c>
      <c r="G12" s="12">
        <f t="shared" si="3"/>
        <v>6</v>
      </c>
      <c r="I12" s="15"/>
      <c r="J12" s="15"/>
      <c r="K12" s="15"/>
      <c r="L12" s="15"/>
      <c r="M12" s="15"/>
      <c r="N12" s="15"/>
      <c r="O12" s="15"/>
    </row>
    <row r="13" spans="1:7" ht="66" customHeight="1">
      <c r="A13" s="16"/>
      <c r="B13" s="18"/>
      <c r="C13" s="12"/>
      <c r="D13" s="13">
        <f t="shared" si="1"/>
        <v>0.0020833333333333333</v>
      </c>
      <c r="E13" s="13">
        <f t="shared" si="2"/>
        <v>0</v>
      </c>
      <c r="F13" s="14">
        <f t="shared" si="0"/>
        <v>-0.0020833333333333333</v>
      </c>
      <c r="G13" s="12">
        <f t="shared" si="3"/>
        <v>7</v>
      </c>
    </row>
    <row r="14" spans="1:7" ht="66" customHeight="1">
      <c r="A14" s="16"/>
      <c r="B14" s="18"/>
      <c r="C14" s="12"/>
      <c r="D14" s="13">
        <f t="shared" si="1"/>
        <v>0.0024305555555555556</v>
      </c>
      <c r="E14" s="13">
        <f t="shared" si="2"/>
        <v>0</v>
      </c>
      <c r="F14" s="14">
        <f t="shared" si="0"/>
        <v>-0.0024305555555555556</v>
      </c>
      <c r="G14" s="12">
        <f t="shared" si="3"/>
        <v>8</v>
      </c>
    </row>
    <row r="15" spans="1:7" ht="66" customHeight="1">
      <c r="A15" s="16"/>
      <c r="B15" s="18"/>
      <c r="C15" s="12"/>
      <c r="D15" s="13">
        <f t="shared" si="1"/>
        <v>0.002777777777777778</v>
      </c>
      <c r="E15" s="13">
        <f t="shared" si="2"/>
        <v>0</v>
      </c>
      <c r="F15" s="14">
        <f t="shared" si="0"/>
        <v>-0.002777777777777778</v>
      </c>
      <c r="G15" s="12">
        <f t="shared" si="3"/>
        <v>9</v>
      </c>
    </row>
    <row r="16" spans="1:7" ht="66" customHeight="1">
      <c r="A16" s="16"/>
      <c r="B16" s="18"/>
      <c r="C16" s="12"/>
      <c r="D16" s="13">
        <f t="shared" si="1"/>
        <v>0.003125</v>
      </c>
      <c r="E16" s="13">
        <f t="shared" si="2"/>
        <v>0</v>
      </c>
      <c r="F16" s="14">
        <f t="shared" si="0"/>
        <v>-0.003125</v>
      </c>
      <c r="G16" s="12">
        <f t="shared" si="3"/>
        <v>10</v>
      </c>
    </row>
    <row r="17" spans="1:7" ht="66" customHeight="1">
      <c r="A17" s="16"/>
      <c r="B17" s="18"/>
      <c r="C17" s="12"/>
      <c r="D17" s="13">
        <f t="shared" si="1"/>
        <v>0.0034722222222222225</v>
      </c>
      <c r="E17" s="13">
        <f t="shared" si="2"/>
        <v>0</v>
      </c>
      <c r="F17" s="14">
        <f t="shared" si="0"/>
        <v>-0.0034722222222222225</v>
      </c>
      <c r="G17" s="12">
        <f t="shared" si="3"/>
        <v>11</v>
      </c>
    </row>
    <row r="18" spans="1:7" ht="66" customHeight="1">
      <c r="A18" s="16"/>
      <c r="B18" s="18"/>
      <c r="C18" s="12"/>
      <c r="D18" s="13">
        <f t="shared" si="1"/>
        <v>0.0038194444444444448</v>
      </c>
      <c r="E18" s="13">
        <f t="shared" si="2"/>
        <v>0</v>
      </c>
      <c r="F18" s="14">
        <f t="shared" si="0"/>
        <v>-0.0038194444444444448</v>
      </c>
      <c r="G18" s="12">
        <f t="shared" si="3"/>
        <v>12</v>
      </c>
    </row>
    <row r="19" spans="1:7" ht="66" customHeight="1">
      <c r="A19" s="16"/>
      <c r="B19" s="18"/>
      <c r="C19" s="12"/>
      <c r="D19" s="13">
        <f t="shared" si="1"/>
        <v>0.004166666666666667</v>
      </c>
      <c r="E19" s="13">
        <f t="shared" si="2"/>
        <v>0</v>
      </c>
      <c r="F19" s="14">
        <f t="shared" si="0"/>
        <v>-0.004166666666666667</v>
      </c>
      <c r="G19" s="12">
        <f t="shared" si="3"/>
        <v>13</v>
      </c>
    </row>
    <row r="20" spans="1:7" ht="66" customHeight="1">
      <c r="A20" s="16"/>
      <c r="B20" s="18"/>
      <c r="C20" s="12"/>
      <c r="D20" s="13">
        <f t="shared" si="1"/>
        <v>0.0045138888888888885</v>
      </c>
      <c r="E20" s="13">
        <f t="shared" si="2"/>
        <v>0</v>
      </c>
      <c r="F20" s="14">
        <f t="shared" si="0"/>
        <v>-0.0045138888888888885</v>
      </c>
      <c r="G20" s="12">
        <f t="shared" si="3"/>
        <v>14</v>
      </c>
    </row>
    <row r="21" spans="1:7" ht="66" customHeight="1">
      <c r="A21" s="16"/>
      <c r="B21" s="18"/>
      <c r="C21" s="12"/>
      <c r="D21" s="13">
        <f t="shared" si="1"/>
        <v>0.00486111111111111</v>
      </c>
      <c r="E21" s="13">
        <f t="shared" si="2"/>
        <v>0</v>
      </c>
      <c r="F21" s="14">
        <f t="shared" si="0"/>
        <v>-0.00486111111111111</v>
      </c>
      <c r="G21" s="12">
        <f t="shared" si="3"/>
        <v>15</v>
      </c>
    </row>
    <row r="22" spans="1:7" ht="66" customHeight="1">
      <c r="A22" s="16"/>
      <c r="B22" s="18"/>
      <c r="C22" s="12"/>
      <c r="D22" s="13">
        <f t="shared" si="1"/>
        <v>0.005208333333333332</v>
      </c>
      <c r="E22" s="13">
        <f t="shared" si="2"/>
        <v>0</v>
      </c>
      <c r="F22" s="14">
        <f t="shared" si="0"/>
        <v>-0.005208333333333332</v>
      </c>
      <c r="G22" s="12">
        <f t="shared" si="3"/>
        <v>16</v>
      </c>
    </row>
    <row r="23" spans="1:7" ht="66" customHeight="1">
      <c r="A23" s="16"/>
      <c r="B23" s="18"/>
      <c r="C23" s="12"/>
      <c r="D23" s="13">
        <f t="shared" si="1"/>
        <v>0.005555555555555554</v>
      </c>
      <c r="E23" s="13">
        <f t="shared" si="2"/>
        <v>0</v>
      </c>
      <c r="F23" s="14">
        <f t="shared" si="0"/>
        <v>-0.005555555555555554</v>
      </c>
      <c r="G23" s="12">
        <f t="shared" si="3"/>
        <v>17</v>
      </c>
    </row>
    <row r="24" spans="1:7" ht="66" customHeight="1">
      <c r="A24" s="16"/>
      <c r="B24" s="18"/>
      <c r="C24" s="12"/>
      <c r="D24" s="13">
        <f t="shared" si="1"/>
        <v>0.005902777777777776</v>
      </c>
      <c r="E24" s="13">
        <f t="shared" si="2"/>
        <v>0</v>
      </c>
      <c r="F24" s="14">
        <f t="shared" si="0"/>
        <v>-0.005902777777777776</v>
      </c>
      <c r="G24" s="12">
        <f t="shared" si="3"/>
        <v>18</v>
      </c>
    </row>
    <row r="25" spans="1:7" ht="66" customHeight="1">
      <c r="A25" s="16"/>
      <c r="B25" s="18"/>
      <c r="C25" s="12"/>
      <c r="D25" s="13">
        <f t="shared" si="1"/>
        <v>0.006249999999999998</v>
      </c>
      <c r="E25" s="13">
        <f t="shared" si="2"/>
        <v>0</v>
      </c>
      <c r="F25" s="14">
        <f t="shared" si="0"/>
        <v>-0.006249999999999998</v>
      </c>
      <c r="G25" s="12">
        <f t="shared" si="3"/>
        <v>19</v>
      </c>
    </row>
    <row r="26" spans="1:7" ht="66" customHeight="1">
      <c r="A26" s="16"/>
      <c r="B26" s="18"/>
      <c r="C26" s="12"/>
      <c r="D26" s="13">
        <f t="shared" si="1"/>
        <v>0.00659722222222222</v>
      </c>
      <c r="E26" s="13">
        <f t="shared" si="2"/>
        <v>0</v>
      </c>
      <c r="F26" s="14">
        <f t="shared" si="0"/>
        <v>-0.00659722222222222</v>
      </c>
      <c r="G26" s="12">
        <f t="shared" si="3"/>
        <v>20</v>
      </c>
    </row>
    <row r="27" spans="1:7" ht="66" customHeight="1">
      <c r="A27" s="16"/>
      <c r="B27" s="18"/>
      <c r="C27" s="12"/>
      <c r="D27" s="13">
        <f t="shared" si="1"/>
        <v>0.0069444444444444415</v>
      </c>
      <c r="E27" s="13">
        <f t="shared" si="2"/>
        <v>0</v>
      </c>
      <c r="F27" s="14">
        <f t="shared" si="0"/>
        <v>-0.0069444444444444415</v>
      </c>
      <c r="G27" s="12">
        <f t="shared" si="3"/>
        <v>21</v>
      </c>
    </row>
    <row r="28" spans="1:7" ht="66" customHeight="1">
      <c r="A28" s="16"/>
      <c r="B28" s="18"/>
      <c r="C28" s="12"/>
      <c r="D28" s="13">
        <f t="shared" si="1"/>
        <v>0.007291666666666663</v>
      </c>
      <c r="E28" s="13">
        <f t="shared" si="2"/>
        <v>0</v>
      </c>
      <c r="F28" s="14">
        <f t="shared" si="0"/>
        <v>-0.007291666666666663</v>
      </c>
      <c r="G28" s="12">
        <f t="shared" si="3"/>
        <v>22</v>
      </c>
    </row>
    <row r="29" spans="1:7" ht="66" customHeight="1">
      <c r="A29" s="16"/>
      <c r="B29" s="18"/>
      <c r="C29" s="12"/>
      <c r="D29" s="13">
        <f t="shared" si="1"/>
        <v>0.007638888888888885</v>
      </c>
      <c r="E29" s="13">
        <f t="shared" si="2"/>
        <v>0</v>
      </c>
      <c r="F29" s="14">
        <f t="shared" si="0"/>
        <v>-0.007638888888888885</v>
      </c>
      <c r="G29" s="12">
        <f t="shared" si="3"/>
        <v>23</v>
      </c>
    </row>
    <row r="30" spans="1:7" ht="66" customHeight="1">
      <c r="A30" s="16"/>
      <c r="B30" s="18"/>
      <c r="C30" s="12"/>
      <c r="D30" s="13">
        <f t="shared" si="1"/>
        <v>0.007986111111111107</v>
      </c>
      <c r="E30" s="13">
        <f t="shared" si="2"/>
        <v>0</v>
      </c>
      <c r="F30" s="14">
        <f t="shared" si="0"/>
        <v>-0.007986111111111107</v>
      </c>
      <c r="G30" s="12">
        <f t="shared" si="3"/>
        <v>24</v>
      </c>
    </row>
    <row r="31" spans="1:7" ht="66" customHeight="1">
      <c r="A31" s="16"/>
      <c r="B31" s="18"/>
      <c r="C31" s="12"/>
      <c r="D31" s="13">
        <f t="shared" si="1"/>
        <v>0.00833333333333333</v>
      </c>
      <c r="E31" s="13">
        <f t="shared" si="2"/>
        <v>0</v>
      </c>
      <c r="F31" s="14">
        <f t="shared" si="0"/>
        <v>-0.00833333333333333</v>
      </c>
      <c r="G31" s="12">
        <f t="shared" si="3"/>
        <v>25</v>
      </c>
    </row>
    <row r="32" spans="1:7" ht="66" customHeight="1">
      <c r="A32" s="16"/>
      <c r="B32" s="18"/>
      <c r="C32" s="12"/>
      <c r="D32" s="13">
        <f t="shared" si="1"/>
        <v>0.008680555555555552</v>
      </c>
      <c r="E32" s="13">
        <f t="shared" si="2"/>
        <v>0</v>
      </c>
      <c r="F32" s="14">
        <f t="shared" si="0"/>
        <v>-0.008680555555555552</v>
      </c>
      <c r="G32" s="12">
        <f t="shared" si="3"/>
        <v>26</v>
      </c>
    </row>
    <row r="33" spans="1:7" ht="66" customHeight="1">
      <c r="A33" s="16"/>
      <c r="B33" s="18"/>
      <c r="C33" s="12"/>
      <c r="D33" s="13">
        <f t="shared" si="1"/>
        <v>0.009027777777777775</v>
      </c>
      <c r="E33" s="13">
        <f t="shared" si="2"/>
        <v>0</v>
      </c>
      <c r="F33" s="14">
        <f t="shared" si="0"/>
        <v>-0.009027777777777775</v>
      </c>
      <c r="G33" s="12">
        <f t="shared" si="3"/>
        <v>27</v>
      </c>
    </row>
    <row r="34" spans="1:7" ht="66" customHeight="1">
      <c r="A34" s="16"/>
      <c r="B34" s="18"/>
      <c r="C34" s="12"/>
      <c r="D34" s="13">
        <f t="shared" si="1"/>
        <v>0.009374999999999998</v>
      </c>
      <c r="E34" s="13">
        <f t="shared" si="2"/>
        <v>0</v>
      </c>
      <c r="F34" s="14">
        <f t="shared" si="0"/>
        <v>-0.009374999999999998</v>
      </c>
      <c r="G34" s="12">
        <f t="shared" si="3"/>
        <v>28</v>
      </c>
    </row>
    <row r="35" spans="1:7" ht="66" customHeight="1">
      <c r="A35" s="16"/>
      <c r="B35" s="18"/>
      <c r="C35" s="12"/>
      <c r="D35" s="13">
        <f t="shared" si="1"/>
        <v>0.00972222222222222</v>
      </c>
      <c r="E35" s="13">
        <f t="shared" si="2"/>
        <v>0</v>
      </c>
      <c r="F35" s="14">
        <f t="shared" si="0"/>
        <v>-0.00972222222222222</v>
      </c>
      <c r="G35" s="12">
        <f t="shared" si="3"/>
        <v>29</v>
      </c>
    </row>
    <row r="36" spans="1:7" ht="66" customHeight="1">
      <c r="A36" s="16"/>
      <c r="B36" s="18"/>
      <c r="C36" s="12"/>
      <c r="D36" s="13">
        <f t="shared" si="1"/>
        <v>0.010069444444444443</v>
      </c>
      <c r="E36" s="13">
        <f t="shared" si="2"/>
        <v>0</v>
      </c>
      <c r="F36" s="14">
        <f t="shared" si="0"/>
        <v>-0.010069444444444443</v>
      </c>
      <c r="G36" s="12">
        <f t="shared" si="3"/>
        <v>30</v>
      </c>
    </row>
    <row r="37" spans="1:7" ht="66" customHeight="1">
      <c r="A37" s="16"/>
      <c r="B37" s="18"/>
      <c r="C37" s="12"/>
      <c r="D37" s="13">
        <f t="shared" si="1"/>
        <v>0.010416666666666666</v>
      </c>
      <c r="E37" s="13">
        <f t="shared" si="2"/>
        <v>0</v>
      </c>
      <c r="F37" s="14">
        <f t="shared" si="0"/>
        <v>-0.010416666666666666</v>
      </c>
      <c r="G37" s="12">
        <f t="shared" si="3"/>
        <v>31</v>
      </c>
    </row>
    <row r="38" spans="1:7" ht="66" customHeight="1">
      <c r="A38" s="16"/>
      <c r="B38" s="18"/>
      <c r="C38" s="12"/>
      <c r="D38" s="13">
        <f t="shared" si="1"/>
        <v>0.010763888888888889</v>
      </c>
      <c r="E38" s="13">
        <f t="shared" si="2"/>
        <v>0</v>
      </c>
      <c r="F38" s="14">
        <f t="shared" si="0"/>
        <v>-0.010763888888888889</v>
      </c>
      <c r="G38" s="12">
        <f t="shared" si="3"/>
        <v>32</v>
      </c>
    </row>
    <row r="39" spans="1:7" ht="66" customHeight="1">
      <c r="A39" s="16"/>
      <c r="B39" s="18"/>
      <c r="C39" s="12"/>
      <c r="D39" s="13">
        <f t="shared" si="1"/>
        <v>0.011111111111111112</v>
      </c>
      <c r="E39" s="13">
        <f t="shared" si="2"/>
        <v>0</v>
      </c>
      <c r="F39" s="14">
        <f aca="true" t="shared" si="4" ref="F39:F70">E39-D39</f>
        <v>-0.011111111111111112</v>
      </c>
      <c r="G39" s="12">
        <f t="shared" si="3"/>
        <v>33</v>
      </c>
    </row>
    <row r="40" spans="1:7" ht="66" customHeight="1">
      <c r="A40" s="16"/>
      <c r="B40" s="18"/>
      <c r="C40" s="12"/>
      <c r="D40" s="13">
        <f aca="true" t="shared" si="5" ref="D40:D56">TIME(0,0,30)+D39</f>
        <v>0.011458333333333334</v>
      </c>
      <c r="E40" s="13">
        <f aca="true" t="shared" si="6" ref="E40:E56">TIME(0,0,0)</f>
        <v>0</v>
      </c>
      <c r="F40" s="14">
        <f t="shared" si="4"/>
        <v>-0.011458333333333334</v>
      </c>
      <c r="G40" s="12">
        <f aca="true" t="shared" si="7" ref="G40:G56">SUM(G39)+1</f>
        <v>34</v>
      </c>
    </row>
    <row r="41" spans="1:7" ht="66" customHeight="1">
      <c r="A41" s="16"/>
      <c r="B41" s="18"/>
      <c r="C41" s="12"/>
      <c r="D41" s="13">
        <f t="shared" si="5"/>
        <v>0.011805555555555557</v>
      </c>
      <c r="E41" s="13">
        <f t="shared" si="6"/>
        <v>0</v>
      </c>
      <c r="F41" s="14">
        <f t="shared" si="4"/>
        <v>-0.011805555555555557</v>
      </c>
      <c r="G41" s="12">
        <f t="shared" si="7"/>
        <v>35</v>
      </c>
    </row>
    <row r="42" spans="1:7" ht="66" customHeight="1">
      <c r="A42" s="16"/>
      <c r="B42" s="18"/>
      <c r="C42" s="12"/>
      <c r="D42" s="13">
        <f t="shared" si="5"/>
        <v>0.01215277777777778</v>
      </c>
      <c r="E42" s="13">
        <f t="shared" si="6"/>
        <v>0</v>
      </c>
      <c r="F42" s="14">
        <f t="shared" si="4"/>
        <v>-0.01215277777777778</v>
      </c>
      <c r="G42" s="12">
        <f t="shared" si="7"/>
        <v>36</v>
      </c>
    </row>
    <row r="43" spans="1:7" ht="66" customHeight="1">
      <c r="A43" s="16"/>
      <c r="B43" s="18"/>
      <c r="C43" s="12"/>
      <c r="D43" s="13">
        <f t="shared" si="5"/>
        <v>0.012500000000000002</v>
      </c>
      <c r="E43" s="13">
        <f t="shared" si="6"/>
        <v>0</v>
      </c>
      <c r="F43" s="14">
        <f t="shared" si="4"/>
        <v>-0.012500000000000002</v>
      </c>
      <c r="G43" s="12">
        <f t="shared" si="7"/>
        <v>37</v>
      </c>
    </row>
    <row r="44" spans="1:7" ht="66" customHeight="1">
      <c r="A44" s="16"/>
      <c r="B44" s="18"/>
      <c r="C44" s="12"/>
      <c r="D44" s="13">
        <f t="shared" si="5"/>
        <v>0.012847222222222225</v>
      </c>
      <c r="E44" s="13">
        <f t="shared" si="6"/>
        <v>0</v>
      </c>
      <c r="F44" s="14">
        <f t="shared" si="4"/>
        <v>-0.012847222222222225</v>
      </c>
      <c r="G44" s="12">
        <f t="shared" si="7"/>
        <v>38</v>
      </c>
    </row>
    <row r="45" spans="1:7" ht="66" customHeight="1">
      <c r="A45" s="16"/>
      <c r="B45" s="18"/>
      <c r="C45" s="12"/>
      <c r="D45" s="13">
        <f t="shared" si="5"/>
        <v>0.013194444444444448</v>
      </c>
      <c r="E45" s="13">
        <f t="shared" si="6"/>
        <v>0</v>
      </c>
      <c r="F45" s="14">
        <f t="shared" si="4"/>
        <v>-0.013194444444444448</v>
      </c>
      <c r="G45" s="12">
        <f t="shared" si="7"/>
        <v>39</v>
      </c>
    </row>
    <row r="46" spans="1:7" ht="66" customHeight="1">
      <c r="A46" s="16"/>
      <c r="B46" s="18"/>
      <c r="C46" s="12"/>
      <c r="D46" s="13">
        <f t="shared" si="5"/>
        <v>0.01354166666666667</v>
      </c>
      <c r="E46" s="13">
        <f t="shared" si="6"/>
        <v>0</v>
      </c>
      <c r="F46" s="14">
        <f t="shared" si="4"/>
        <v>-0.01354166666666667</v>
      </c>
      <c r="G46" s="12">
        <f t="shared" si="7"/>
        <v>40</v>
      </c>
    </row>
    <row r="47" spans="1:7" ht="66" customHeight="1">
      <c r="A47" s="16"/>
      <c r="B47" s="18"/>
      <c r="C47" s="12"/>
      <c r="D47" s="13">
        <f t="shared" si="5"/>
        <v>0.013888888888888893</v>
      </c>
      <c r="E47" s="13">
        <f t="shared" si="6"/>
        <v>0</v>
      </c>
      <c r="F47" s="14">
        <f t="shared" si="4"/>
        <v>-0.013888888888888893</v>
      </c>
      <c r="G47" s="12">
        <f t="shared" si="7"/>
        <v>41</v>
      </c>
    </row>
    <row r="48" spans="1:7" ht="66" customHeight="1">
      <c r="A48" s="16"/>
      <c r="B48" s="18"/>
      <c r="C48" s="12"/>
      <c r="D48" s="13">
        <f t="shared" si="5"/>
        <v>0.014236111111111116</v>
      </c>
      <c r="E48" s="13">
        <f t="shared" si="6"/>
        <v>0</v>
      </c>
      <c r="F48" s="14">
        <f t="shared" si="4"/>
        <v>-0.014236111111111116</v>
      </c>
      <c r="G48" s="12">
        <f t="shared" si="7"/>
        <v>42</v>
      </c>
    </row>
    <row r="49" spans="1:7" ht="66" customHeight="1">
      <c r="A49" s="16"/>
      <c r="B49" s="18"/>
      <c r="C49" s="12"/>
      <c r="D49" s="13">
        <f t="shared" si="5"/>
        <v>0.014583333333333339</v>
      </c>
      <c r="E49" s="13">
        <f t="shared" si="6"/>
        <v>0</v>
      </c>
      <c r="F49" s="14">
        <f t="shared" si="4"/>
        <v>-0.014583333333333339</v>
      </c>
      <c r="G49" s="12">
        <f t="shared" si="7"/>
        <v>43</v>
      </c>
    </row>
    <row r="50" spans="1:7" ht="66" customHeight="1">
      <c r="A50" s="16"/>
      <c r="B50" s="18"/>
      <c r="C50" s="12"/>
      <c r="D50" s="13">
        <f t="shared" si="5"/>
        <v>0.014930555555555561</v>
      </c>
      <c r="E50" s="13">
        <f t="shared" si="6"/>
        <v>0</v>
      </c>
      <c r="F50" s="14">
        <f t="shared" si="4"/>
        <v>-0.014930555555555561</v>
      </c>
      <c r="G50" s="12">
        <f t="shared" si="7"/>
        <v>44</v>
      </c>
    </row>
    <row r="51" spans="1:7" ht="66" customHeight="1">
      <c r="A51" s="16"/>
      <c r="B51" s="18"/>
      <c r="C51" s="12"/>
      <c r="D51" s="13">
        <f t="shared" si="5"/>
        <v>0.015277777777777784</v>
      </c>
      <c r="E51" s="13">
        <f t="shared" si="6"/>
        <v>0</v>
      </c>
      <c r="F51" s="14">
        <f t="shared" si="4"/>
        <v>-0.015277777777777784</v>
      </c>
      <c r="G51" s="12">
        <f t="shared" si="7"/>
        <v>45</v>
      </c>
    </row>
    <row r="52" spans="1:7" ht="66" customHeight="1">
      <c r="A52" s="16"/>
      <c r="B52" s="18"/>
      <c r="C52" s="12"/>
      <c r="D52" s="13">
        <f t="shared" si="5"/>
        <v>0.015625000000000007</v>
      </c>
      <c r="E52" s="13">
        <f t="shared" si="6"/>
        <v>0</v>
      </c>
      <c r="F52" s="14">
        <f t="shared" si="4"/>
        <v>-0.015625000000000007</v>
      </c>
      <c r="G52" s="12">
        <f t="shared" si="7"/>
        <v>46</v>
      </c>
    </row>
    <row r="53" spans="1:7" ht="66" customHeight="1">
      <c r="A53" s="16"/>
      <c r="B53" s="18"/>
      <c r="C53" s="12"/>
      <c r="D53" s="13">
        <f t="shared" si="5"/>
        <v>0.015972222222222228</v>
      </c>
      <c r="E53" s="13">
        <f t="shared" si="6"/>
        <v>0</v>
      </c>
      <c r="F53" s="14">
        <f t="shared" si="4"/>
        <v>-0.015972222222222228</v>
      </c>
      <c r="G53" s="12">
        <f t="shared" si="7"/>
        <v>47</v>
      </c>
    </row>
    <row r="54" spans="1:7" ht="66" customHeight="1">
      <c r="A54" s="16"/>
      <c r="B54" s="18"/>
      <c r="C54" s="12"/>
      <c r="D54" s="13">
        <f t="shared" si="5"/>
        <v>0.01631944444444445</v>
      </c>
      <c r="E54" s="13">
        <f t="shared" si="6"/>
        <v>0</v>
      </c>
      <c r="F54" s="14">
        <f t="shared" si="4"/>
        <v>-0.01631944444444445</v>
      </c>
      <c r="G54" s="12">
        <f t="shared" si="7"/>
        <v>48</v>
      </c>
    </row>
    <row r="55" spans="1:7" ht="66" customHeight="1">
      <c r="A55" s="16"/>
      <c r="B55" s="18"/>
      <c r="C55" s="12"/>
      <c r="D55" s="13">
        <f t="shared" si="5"/>
        <v>0.01666666666666667</v>
      </c>
      <c r="E55" s="13">
        <f t="shared" si="6"/>
        <v>0</v>
      </c>
      <c r="F55" s="14">
        <f t="shared" si="4"/>
        <v>-0.01666666666666667</v>
      </c>
      <c r="G55" s="12">
        <f t="shared" si="7"/>
        <v>49</v>
      </c>
    </row>
    <row r="56" spans="1:7" ht="66" customHeight="1">
      <c r="A56" s="16"/>
      <c r="B56" s="18"/>
      <c r="C56" s="12"/>
      <c r="D56" s="13">
        <f t="shared" si="5"/>
        <v>0.01701388888888889</v>
      </c>
      <c r="E56" s="13">
        <f t="shared" si="6"/>
        <v>0</v>
      </c>
      <c r="F56" s="14">
        <f t="shared" si="4"/>
        <v>-0.01701388888888889</v>
      </c>
      <c r="G56" s="12">
        <f t="shared" si="7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0">
      <selection activeCell="B15" sqref="B15"/>
    </sheetView>
  </sheetViews>
  <sheetFormatPr defaultColWidth="9.140625" defaultRowHeight="12.75"/>
  <cols>
    <col min="1" max="1" width="11.28125" style="0" customWidth="1"/>
    <col min="2" max="2" width="71.2812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2" t="s">
        <v>0</v>
      </c>
      <c r="B1" s="22"/>
      <c r="C1" s="22"/>
      <c r="D1" s="22"/>
      <c r="E1" s="22"/>
      <c r="F1" s="22"/>
      <c r="G1" s="22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3" t="s">
        <v>35</v>
      </c>
      <c r="B3" s="23"/>
      <c r="C3" s="23" t="s">
        <v>2</v>
      </c>
      <c r="D3" s="23"/>
      <c r="E3" s="23"/>
      <c r="F3" s="23"/>
      <c r="G3" s="23"/>
      <c r="IQ3"/>
      <c r="IR3"/>
      <c r="IS3"/>
      <c r="IT3"/>
      <c r="IU3"/>
    </row>
    <row r="4" spans="1:255" s="1" customFormat="1" ht="18" customHeight="1">
      <c r="A4" s="2" t="s">
        <v>36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4</v>
      </c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17</v>
      </c>
      <c r="B7" s="11" t="s">
        <v>37</v>
      </c>
      <c r="C7" s="12"/>
      <c r="D7" s="13">
        <f>TIME(0,0,30)</f>
        <v>0.00034722222222222224</v>
      </c>
      <c r="E7" s="13">
        <f>TIME(0,7,12)</f>
        <v>0.005</v>
      </c>
      <c r="F7" s="14">
        <f aca="true" t="shared" si="0" ref="F7:F38">E7-D7</f>
        <v>0.004652777777777778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>
        <v>18</v>
      </c>
      <c r="B8" s="11" t="s">
        <v>38</v>
      </c>
      <c r="C8" s="12"/>
      <c r="D8" s="13">
        <f aca="true" t="shared" si="1" ref="D8:D39">TIME(0,0,30)+D7</f>
        <v>0.0006944444444444445</v>
      </c>
      <c r="E8" s="13">
        <f>TIME(0,7,54)</f>
        <v>0.005486111111111112</v>
      </c>
      <c r="F8" s="14">
        <f t="shared" si="0"/>
        <v>0.004791666666666667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>
        <v>20</v>
      </c>
      <c r="B9" s="11" t="s">
        <v>39</v>
      </c>
      <c r="C9" s="12"/>
      <c r="D9" s="13">
        <f t="shared" si="1"/>
        <v>0.0010416666666666667</v>
      </c>
      <c r="E9" s="13">
        <f>TIME(0,9,3)</f>
        <v>0.006284722222222223</v>
      </c>
      <c r="F9" s="14">
        <f t="shared" si="0"/>
        <v>0.005243055555555556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>
        <v>21</v>
      </c>
      <c r="B10" s="11" t="s">
        <v>40</v>
      </c>
      <c r="C10" s="12"/>
      <c r="D10" s="13">
        <f t="shared" si="1"/>
        <v>0.001388888888888889</v>
      </c>
      <c r="E10" s="13">
        <f>TIME(0,10,52)</f>
        <v>0.007546296296296297</v>
      </c>
      <c r="F10" s="14">
        <f t="shared" si="0"/>
        <v>0.0061574074074074074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0">
        <v>22</v>
      </c>
      <c r="B11" s="11" t="s">
        <v>41</v>
      </c>
      <c r="C11" s="12"/>
      <c r="D11" s="13">
        <f t="shared" si="1"/>
        <v>0.0017361111111111112</v>
      </c>
      <c r="E11" s="13">
        <f>TIME(0,10,41)</f>
        <v>0.007418981481481481</v>
      </c>
      <c r="F11" s="14">
        <f t="shared" si="0"/>
        <v>0.00568287037037037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0">
        <v>24</v>
      </c>
      <c r="B12" s="11" t="s">
        <v>42</v>
      </c>
      <c r="C12" s="12"/>
      <c r="D12" s="13">
        <f t="shared" si="1"/>
        <v>0.0020833333333333333</v>
      </c>
      <c r="E12" s="13">
        <f>TIME(0,9,41)</f>
        <v>0.006724537037037037</v>
      </c>
      <c r="F12" s="14">
        <f t="shared" si="0"/>
        <v>0.004641203703703703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15" ht="66" customHeight="1">
      <c r="A13" s="10">
        <v>26</v>
      </c>
      <c r="B13" s="11" t="s">
        <v>43</v>
      </c>
      <c r="C13" s="12"/>
      <c r="D13" s="13">
        <f t="shared" si="1"/>
        <v>0.0024305555555555556</v>
      </c>
      <c r="E13" s="13">
        <f>TIME(0,10,57)</f>
        <v>0.007604166666666666</v>
      </c>
      <c r="F13" s="14">
        <f t="shared" si="0"/>
        <v>0.005173611111111111</v>
      </c>
      <c r="G13" s="12">
        <f t="shared" si="2"/>
        <v>7</v>
      </c>
      <c r="I13" s="15"/>
      <c r="J13" s="15"/>
      <c r="K13" s="15"/>
      <c r="L13" s="15"/>
      <c r="M13" s="15"/>
      <c r="N13" s="15"/>
      <c r="O13" s="15"/>
    </row>
    <row r="14" spans="1:15" ht="66" customHeight="1">
      <c r="A14" s="10">
        <v>27</v>
      </c>
      <c r="B14" s="11" t="s">
        <v>44</v>
      </c>
      <c r="C14" s="12"/>
      <c r="D14" s="13">
        <f t="shared" si="1"/>
        <v>0.002777777777777778</v>
      </c>
      <c r="E14" s="13">
        <f>TIME(0,12,28)</f>
        <v>0.008657407407407407</v>
      </c>
      <c r="F14" s="14">
        <f t="shared" si="0"/>
        <v>0.005879629629629629</v>
      </c>
      <c r="G14" s="12">
        <f t="shared" si="2"/>
        <v>8</v>
      </c>
      <c r="I14" s="15"/>
      <c r="J14" s="15"/>
      <c r="K14" s="15"/>
      <c r="L14" s="15"/>
      <c r="M14" s="15"/>
      <c r="N14" s="15"/>
      <c r="O14" s="15"/>
    </row>
    <row r="15" spans="1:15" ht="66" customHeight="1">
      <c r="A15" s="10"/>
      <c r="B15" s="11"/>
      <c r="C15" s="12"/>
      <c r="D15" s="13">
        <f t="shared" si="1"/>
        <v>0.003125</v>
      </c>
      <c r="E15" s="13">
        <f aca="true" t="shared" si="3" ref="E15:E39">TIME(0,0,0)</f>
        <v>0</v>
      </c>
      <c r="F15" s="14">
        <f t="shared" si="0"/>
        <v>-0.003125</v>
      </c>
      <c r="G15" s="12">
        <f t="shared" si="2"/>
        <v>9</v>
      </c>
      <c r="I15" s="15"/>
      <c r="J15" s="15"/>
      <c r="K15" s="15"/>
      <c r="L15" s="15"/>
      <c r="M15" s="15"/>
      <c r="N15" s="15"/>
      <c r="O15" s="15"/>
    </row>
    <row r="16" spans="1:15" ht="66" customHeight="1">
      <c r="A16" s="10"/>
      <c r="B16" s="11"/>
      <c r="C16" s="12"/>
      <c r="D16" s="13">
        <f t="shared" si="1"/>
        <v>0.0034722222222222225</v>
      </c>
      <c r="E16" s="13">
        <f t="shared" si="3"/>
        <v>0</v>
      </c>
      <c r="F16" s="14">
        <f t="shared" si="0"/>
        <v>-0.0034722222222222225</v>
      </c>
      <c r="G16" s="12">
        <f t="shared" si="2"/>
        <v>10</v>
      </c>
      <c r="I16" s="15"/>
      <c r="J16" s="15"/>
      <c r="K16" s="15"/>
      <c r="L16" s="15"/>
      <c r="M16" s="15"/>
      <c r="N16" s="15"/>
      <c r="O16" s="15"/>
    </row>
    <row r="17" spans="1:15" ht="66" customHeight="1">
      <c r="A17" s="10"/>
      <c r="B17" s="11"/>
      <c r="C17" s="12"/>
      <c r="D17" s="13">
        <f t="shared" si="1"/>
        <v>0.0038194444444444448</v>
      </c>
      <c r="E17" s="13">
        <f t="shared" si="3"/>
        <v>0</v>
      </c>
      <c r="F17" s="14">
        <f t="shared" si="0"/>
        <v>-0.0038194444444444448</v>
      </c>
      <c r="G17" s="12">
        <f t="shared" si="2"/>
        <v>11</v>
      </c>
      <c r="I17" s="15"/>
      <c r="J17" s="15"/>
      <c r="K17" s="15"/>
      <c r="L17" s="15"/>
      <c r="M17" s="15"/>
      <c r="N17" s="15"/>
      <c r="O17" s="15"/>
    </row>
    <row r="18" spans="1:7" ht="66" customHeight="1">
      <c r="A18" s="10"/>
      <c r="B18" s="11"/>
      <c r="C18" s="12"/>
      <c r="D18" s="13">
        <f t="shared" si="1"/>
        <v>0.004166666666666667</v>
      </c>
      <c r="E18" s="13">
        <f t="shared" si="3"/>
        <v>0</v>
      </c>
      <c r="F18" s="14">
        <f t="shared" si="0"/>
        <v>-0.004166666666666667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0.0045138888888888885</v>
      </c>
      <c r="E19" s="13">
        <f t="shared" si="3"/>
        <v>0</v>
      </c>
      <c r="F19" s="14">
        <f t="shared" si="0"/>
        <v>-0.0045138888888888885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0.00486111111111111</v>
      </c>
      <c r="E20" s="13">
        <f t="shared" si="3"/>
        <v>0</v>
      </c>
      <c r="F20" s="14">
        <f t="shared" si="0"/>
        <v>-0.00486111111111111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0.005208333333333332</v>
      </c>
      <c r="E21" s="13">
        <f t="shared" si="3"/>
        <v>0</v>
      </c>
      <c r="F21" s="14">
        <f t="shared" si="0"/>
        <v>-0.005208333333333332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0.005555555555555554</v>
      </c>
      <c r="E22" s="13">
        <f t="shared" si="3"/>
        <v>0</v>
      </c>
      <c r="F22" s="14">
        <f t="shared" si="0"/>
        <v>-0.005555555555555554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0.005902777777777776</v>
      </c>
      <c r="E23" s="13">
        <f t="shared" si="3"/>
        <v>0</v>
      </c>
      <c r="F23" s="14">
        <f t="shared" si="0"/>
        <v>-0.005902777777777776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0.006249999999999998</v>
      </c>
      <c r="E24" s="13">
        <f t="shared" si="3"/>
        <v>0</v>
      </c>
      <c r="F24" s="14">
        <f t="shared" si="0"/>
        <v>-0.006249999999999998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0.00659722222222222</v>
      </c>
      <c r="E25" s="13">
        <f t="shared" si="3"/>
        <v>0</v>
      </c>
      <c r="F25" s="14">
        <f t="shared" si="0"/>
        <v>-0.00659722222222222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0.0069444444444444415</v>
      </c>
      <c r="E26" s="13">
        <f t="shared" si="3"/>
        <v>0</v>
      </c>
      <c r="F26" s="14">
        <f t="shared" si="0"/>
        <v>-0.0069444444444444415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0.007291666666666663</v>
      </c>
      <c r="E27" s="13">
        <f t="shared" si="3"/>
        <v>0</v>
      </c>
      <c r="F27" s="14">
        <f t="shared" si="0"/>
        <v>-0.007291666666666663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0.007638888888888885</v>
      </c>
      <c r="E28" s="13">
        <f t="shared" si="3"/>
        <v>0</v>
      </c>
      <c r="F28" s="14">
        <f t="shared" si="0"/>
        <v>-0.007638888888888885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0.007986111111111107</v>
      </c>
      <c r="E29" s="13">
        <f t="shared" si="3"/>
        <v>0</v>
      </c>
      <c r="F29" s="14">
        <f t="shared" si="0"/>
        <v>-0.007986111111111107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0.00833333333333333</v>
      </c>
      <c r="E30" s="13">
        <f t="shared" si="3"/>
        <v>0</v>
      </c>
      <c r="F30" s="14">
        <f t="shared" si="0"/>
        <v>-0.00833333333333333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0.008680555555555552</v>
      </c>
      <c r="E31" s="13">
        <f t="shared" si="3"/>
        <v>0</v>
      </c>
      <c r="F31" s="14">
        <f t="shared" si="0"/>
        <v>-0.008680555555555552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0.009027777777777775</v>
      </c>
      <c r="E32" s="13">
        <f t="shared" si="3"/>
        <v>0</v>
      </c>
      <c r="F32" s="14">
        <f t="shared" si="0"/>
        <v>-0.009027777777777775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0.009374999999999998</v>
      </c>
      <c r="E33" s="13">
        <f t="shared" si="3"/>
        <v>0</v>
      </c>
      <c r="F33" s="14">
        <f t="shared" si="0"/>
        <v>-0.009374999999999998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0.00972222222222222</v>
      </c>
      <c r="E34" s="13">
        <f t="shared" si="3"/>
        <v>0</v>
      </c>
      <c r="F34" s="14">
        <f t="shared" si="0"/>
        <v>-0.00972222222222222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0.010069444444444443</v>
      </c>
      <c r="E35" s="13">
        <f t="shared" si="3"/>
        <v>0</v>
      </c>
      <c r="F35" s="14">
        <f t="shared" si="0"/>
        <v>-0.010069444444444443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0.010416666666666666</v>
      </c>
      <c r="E36" s="13">
        <f t="shared" si="3"/>
        <v>0</v>
      </c>
      <c r="F36" s="14">
        <f t="shared" si="0"/>
        <v>-0.010416666666666666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0.010763888888888889</v>
      </c>
      <c r="E37" s="13">
        <f t="shared" si="3"/>
        <v>0</v>
      </c>
      <c r="F37" s="14">
        <f t="shared" si="0"/>
        <v>-0.010763888888888889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0.011111111111111112</v>
      </c>
      <c r="E38" s="13">
        <f t="shared" si="3"/>
        <v>0</v>
      </c>
      <c r="F38" s="14">
        <f t="shared" si="0"/>
        <v>-0.011111111111111112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0.011458333333333334</v>
      </c>
      <c r="E39" s="13">
        <f t="shared" si="3"/>
        <v>0</v>
      </c>
      <c r="F39" s="14">
        <f aca="true" t="shared" si="4" ref="F39:F70">E39-D39</f>
        <v>-0.011458333333333334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5" ref="D40:D56">TIME(0,0,30)+D39</f>
        <v>0.011805555555555557</v>
      </c>
      <c r="E40" s="13">
        <f aca="true" t="shared" si="6" ref="E40:E56">TIME(0,0,0)</f>
        <v>0</v>
      </c>
      <c r="F40" s="14">
        <f t="shared" si="4"/>
        <v>-0.011805555555555557</v>
      </c>
      <c r="G40" s="12">
        <f aca="true" t="shared" si="7" ref="G40:G56">SUM(G39)+1</f>
        <v>34</v>
      </c>
    </row>
    <row r="41" spans="1:7" ht="66" customHeight="1">
      <c r="A41" s="10"/>
      <c r="B41" s="11"/>
      <c r="C41" s="12"/>
      <c r="D41" s="13">
        <f t="shared" si="5"/>
        <v>0.01215277777777778</v>
      </c>
      <c r="E41" s="13">
        <f t="shared" si="6"/>
        <v>0</v>
      </c>
      <c r="F41" s="14">
        <f t="shared" si="4"/>
        <v>-0.01215277777777778</v>
      </c>
      <c r="G41" s="12">
        <f t="shared" si="7"/>
        <v>35</v>
      </c>
    </row>
    <row r="42" spans="1:7" ht="66" customHeight="1">
      <c r="A42" s="10"/>
      <c r="B42" s="11"/>
      <c r="C42" s="12"/>
      <c r="D42" s="13">
        <f t="shared" si="5"/>
        <v>0.012500000000000002</v>
      </c>
      <c r="E42" s="13">
        <f t="shared" si="6"/>
        <v>0</v>
      </c>
      <c r="F42" s="14">
        <f t="shared" si="4"/>
        <v>-0.012500000000000002</v>
      </c>
      <c r="G42" s="12">
        <f t="shared" si="7"/>
        <v>36</v>
      </c>
    </row>
    <row r="43" spans="1:7" ht="66" customHeight="1">
      <c r="A43" s="10"/>
      <c r="B43" s="11"/>
      <c r="C43" s="12"/>
      <c r="D43" s="13">
        <f t="shared" si="5"/>
        <v>0.012847222222222225</v>
      </c>
      <c r="E43" s="13">
        <f t="shared" si="6"/>
        <v>0</v>
      </c>
      <c r="F43" s="14">
        <f t="shared" si="4"/>
        <v>-0.012847222222222225</v>
      </c>
      <c r="G43" s="12">
        <f t="shared" si="7"/>
        <v>37</v>
      </c>
    </row>
    <row r="44" spans="1:7" ht="66" customHeight="1">
      <c r="A44" s="10"/>
      <c r="B44" s="11"/>
      <c r="C44" s="12"/>
      <c r="D44" s="13">
        <f t="shared" si="5"/>
        <v>0.013194444444444448</v>
      </c>
      <c r="E44" s="13">
        <f t="shared" si="6"/>
        <v>0</v>
      </c>
      <c r="F44" s="14">
        <f t="shared" si="4"/>
        <v>-0.013194444444444448</v>
      </c>
      <c r="G44" s="12">
        <f t="shared" si="7"/>
        <v>38</v>
      </c>
    </row>
    <row r="45" spans="1:7" ht="66" customHeight="1">
      <c r="A45" s="10"/>
      <c r="B45" s="11"/>
      <c r="C45" s="12"/>
      <c r="D45" s="13">
        <f t="shared" si="5"/>
        <v>0.01354166666666667</v>
      </c>
      <c r="E45" s="13">
        <f t="shared" si="6"/>
        <v>0</v>
      </c>
      <c r="F45" s="14">
        <f t="shared" si="4"/>
        <v>-0.01354166666666667</v>
      </c>
      <c r="G45" s="12">
        <f t="shared" si="7"/>
        <v>39</v>
      </c>
    </row>
    <row r="46" spans="1:7" ht="66" customHeight="1">
      <c r="A46" s="10"/>
      <c r="B46" s="11"/>
      <c r="C46" s="12"/>
      <c r="D46" s="13">
        <f t="shared" si="5"/>
        <v>0.013888888888888893</v>
      </c>
      <c r="E46" s="13">
        <f t="shared" si="6"/>
        <v>0</v>
      </c>
      <c r="F46" s="14">
        <f t="shared" si="4"/>
        <v>-0.013888888888888893</v>
      </c>
      <c r="G46" s="12">
        <f t="shared" si="7"/>
        <v>40</v>
      </c>
    </row>
    <row r="47" spans="1:7" ht="66" customHeight="1">
      <c r="A47" s="10"/>
      <c r="B47" s="11"/>
      <c r="C47" s="12"/>
      <c r="D47" s="13">
        <f t="shared" si="5"/>
        <v>0.014236111111111116</v>
      </c>
      <c r="E47" s="13">
        <f t="shared" si="6"/>
        <v>0</v>
      </c>
      <c r="F47" s="14">
        <f t="shared" si="4"/>
        <v>-0.014236111111111116</v>
      </c>
      <c r="G47" s="12">
        <f t="shared" si="7"/>
        <v>41</v>
      </c>
    </row>
    <row r="48" spans="1:7" ht="66" customHeight="1">
      <c r="A48" s="10"/>
      <c r="B48" s="11"/>
      <c r="C48" s="12"/>
      <c r="D48" s="13">
        <f t="shared" si="5"/>
        <v>0.014583333333333339</v>
      </c>
      <c r="E48" s="13">
        <f t="shared" si="6"/>
        <v>0</v>
      </c>
      <c r="F48" s="14">
        <f t="shared" si="4"/>
        <v>-0.014583333333333339</v>
      </c>
      <c r="G48" s="12">
        <f t="shared" si="7"/>
        <v>42</v>
      </c>
    </row>
    <row r="49" spans="1:7" ht="66" customHeight="1">
      <c r="A49" s="10"/>
      <c r="B49" s="11"/>
      <c r="C49" s="12"/>
      <c r="D49" s="13">
        <f t="shared" si="5"/>
        <v>0.014930555555555561</v>
      </c>
      <c r="E49" s="13">
        <f t="shared" si="6"/>
        <v>0</v>
      </c>
      <c r="F49" s="14">
        <f t="shared" si="4"/>
        <v>-0.014930555555555561</v>
      </c>
      <c r="G49" s="12">
        <f t="shared" si="7"/>
        <v>43</v>
      </c>
    </row>
    <row r="50" spans="1:7" ht="66" customHeight="1">
      <c r="A50" s="10"/>
      <c r="B50" s="11"/>
      <c r="C50" s="12"/>
      <c r="D50" s="13">
        <f t="shared" si="5"/>
        <v>0.015277777777777784</v>
      </c>
      <c r="E50" s="13">
        <f t="shared" si="6"/>
        <v>0</v>
      </c>
      <c r="F50" s="14">
        <f t="shared" si="4"/>
        <v>-0.015277777777777784</v>
      </c>
      <c r="G50" s="12">
        <f t="shared" si="7"/>
        <v>44</v>
      </c>
    </row>
    <row r="51" spans="1:7" ht="66" customHeight="1">
      <c r="A51" s="10"/>
      <c r="B51" s="11"/>
      <c r="C51" s="12"/>
      <c r="D51" s="13">
        <f t="shared" si="5"/>
        <v>0.015625000000000007</v>
      </c>
      <c r="E51" s="13">
        <f t="shared" si="6"/>
        <v>0</v>
      </c>
      <c r="F51" s="14">
        <f t="shared" si="4"/>
        <v>-0.015625000000000007</v>
      </c>
      <c r="G51" s="12">
        <f t="shared" si="7"/>
        <v>45</v>
      </c>
    </row>
    <row r="52" spans="1:7" ht="66" customHeight="1">
      <c r="A52" s="10"/>
      <c r="B52" s="11"/>
      <c r="C52" s="12"/>
      <c r="D52" s="13">
        <f t="shared" si="5"/>
        <v>0.015972222222222228</v>
      </c>
      <c r="E52" s="13">
        <f t="shared" si="6"/>
        <v>0</v>
      </c>
      <c r="F52" s="14">
        <f t="shared" si="4"/>
        <v>-0.015972222222222228</v>
      </c>
      <c r="G52" s="12">
        <f t="shared" si="7"/>
        <v>46</v>
      </c>
    </row>
    <row r="53" spans="1:7" ht="66" customHeight="1">
      <c r="A53" s="10"/>
      <c r="B53" s="11"/>
      <c r="C53" s="12"/>
      <c r="D53" s="13">
        <f t="shared" si="5"/>
        <v>0.01631944444444445</v>
      </c>
      <c r="E53" s="13">
        <f t="shared" si="6"/>
        <v>0</v>
      </c>
      <c r="F53" s="14">
        <f t="shared" si="4"/>
        <v>-0.01631944444444445</v>
      </c>
      <c r="G53" s="12">
        <f t="shared" si="7"/>
        <v>47</v>
      </c>
    </row>
    <row r="54" spans="1:7" ht="66" customHeight="1">
      <c r="A54" s="10"/>
      <c r="B54" s="11"/>
      <c r="C54" s="12"/>
      <c r="D54" s="13">
        <f t="shared" si="5"/>
        <v>0.01666666666666667</v>
      </c>
      <c r="E54" s="13">
        <f t="shared" si="6"/>
        <v>0</v>
      </c>
      <c r="F54" s="14">
        <f t="shared" si="4"/>
        <v>-0.01666666666666667</v>
      </c>
      <c r="G54" s="12">
        <f t="shared" si="7"/>
        <v>48</v>
      </c>
    </row>
    <row r="55" spans="1:7" ht="66" customHeight="1">
      <c r="A55" s="10"/>
      <c r="B55" s="11"/>
      <c r="C55" s="12"/>
      <c r="D55" s="13">
        <f t="shared" si="5"/>
        <v>0.01701388888888889</v>
      </c>
      <c r="E55" s="13">
        <f t="shared" si="6"/>
        <v>0</v>
      </c>
      <c r="F55" s="14">
        <f t="shared" si="4"/>
        <v>-0.01701388888888889</v>
      </c>
      <c r="G55" s="12">
        <f t="shared" si="7"/>
        <v>49</v>
      </c>
    </row>
    <row r="56" spans="1:7" ht="66" customHeight="1">
      <c r="A56" s="10"/>
      <c r="B56" s="11"/>
      <c r="C56" s="12"/>
      <c r="D56" s="13">
        <f t="shared" si="5"/>
        <v>0.017361111111111112</v>
      </c>
      <c r="E56" s="13">
        <f t="shared" si="6"/>
        <v>0</v>
      </c>
      <c r="F56" s="14">
        <f t="shared" si="4"/>
        <v>-0.017361111111111112</v>
      </c>
      <c r="G56" s="12">
        <f t="shared" si="7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3" t="str">
        <f>CONCATENATE(Žákyně!A3)</f>
        <v>Kategorie: žákyně - volná technika</v>
      </c>
      <c r="C3" s="23"/>
      <c r="D3" s="23" t="str">
        <f>CONCATENATE(Žákyně!C3)</f>
        <v>Datum: 28.12.2013</v>
      </c>
      <c r="E3" s="23"/>
      <c r="F3" s="23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2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34" t="str">
        <f>CONCATENATE(Žákyně!A7)</f>
        <v>1</v>
      </c>
      <c r="C7" s="35" t="str">
        <f>CONCATENATE(Žákyně!B7)</f>
        <v>Marxová Gabriela, SKI JBC</v>
      </c>
      <c r="D7" s="36" t="e">
        <f>CONCATENATE(Žákyně!#REF!)</f>
        <v>#REF!</v>
      </c>
      <c r="E7" s="37">
        <f>VALUE(Žákyně!F7)</f>
        <v>0.003263888888888889</v>
      </c>
      <c r="F7" s="38">
        <v>1</v>
      </c>
    </row>
    <row r="8" spans="2:6" ht="66" customHeight="1" thickBot="1">
      <c r="B8" s="39" t="str">
        <f>CONCATENATE(Žákyně!A8)</f>
        <v>2</v>
      </c>
      <c r="C8" s="19" t="str">
        <f>CONCATENATE(Žákyně!B8)</f>
        <v>Pažoutová Martina, SKI JBC</v>
      </c>
      <c r="D8" s="12" t="e">
        <f>CONCATENATE(Žákyně!#REF!)</f>
        <v>#REF!</v>
      </c>
      <c r="E8" s="20">
        <f>VALUE(Žákyně!F8)</f>
        <v>0.003402777777777778</v>
      </c>
      <c r="F8" s="40">
        <f>(1)+F7</f>
        <v>2</v>
      </c>
    </row>
    <row r="9" spans="2:6" ht="66" customHeight="1" thickBot="1">
      <c r="B9" s="39" t="str">
        <f>CONCATENATE(Žákyně!A10)</f>
        <v>4</v>
      </c>
      <c r="C9" s="19" t="str">
        <f>CONCATENATE(Žákyně!B10)</f>
        <v>Beroušková Barbora, LK TA Chodov</v>
      </c>
      <c r="D9" s="12" t="e">
        <f>CONCATENATE(Žákyně!#REF!)</f>
        <v>#REF!</v>
      </c>
      <c r="E9" s="20">
        <f>VALUE(Žákyně!F10)</f>
        <v>0.003425925925925927</v>
      </c>
      <c r="F9" s="40">
        <f>(1)+F8</f>
        <v>3</v>
      </c>
    </row>
    <row r="10" spans="2:6" ht="66" customHeight="1" thickBot="1">
      <c r="B10" s="39" t="str">
        <f>CONCATENATE(Žákyně!A9)</f>
        <v>3</v>
      </c>
      <c r="C10" s="19" t="str">
        <f>CONCATENATE(Žákyně!B9)</f>
        <v>Svobodová Alexandra, SCPL</v>
      </c>
      <c r="D10" s="12" t="e">
        <f>CONCATENATE(Žákyně!#REF!)</f>
        <v>#REF!</v>
      </c>
      <c r="E10" s="20">
        <f>VALUE(Žákyně!F9)</f>
        <v>0.0037731481481481487</v>
      </c>
      <c r="F10" s="40">
        <f>(1)+F9</f>
        <v>4</v>
      </c>
    </row>
    <row r="11" spans="2:6" ht="66" customHeight="1" thickBot="1">
      <c r="B11" s="41" t="str">
        <f>CONCATENATE(Žákyně!A11)</f>
        <v>18</v>
      </c>
      <c r="C11" s="42" t="str">
        <f>CONCATENATE(Žákyně!B11)</f>
        <v>Vitáková Petra, SCPL</v>
      </c>
      <c r="D11" s="43" t="e">
        <f>CONCATENATE(Žákyně!#REF!)</f>
        <v>#REF!</v>
      </c>
      <c r="E11" s="44">
        <f>VALUE(Žákyně!F11)</f>
        <v>0.004548611111111112</v>
      </c>
      <c r="F11" s="45">
        <f>(1)+F10</f>
        <v>5</v>
      </c>
    </row>
    <row r="12" spans="2:6" ht="66" customHeight="1">
      <c r="B12" s="27"/>
      <c r="C12" s="28"/>
      <c r="D12" s="29"/>
      <c r="E12" s="30"/>
      <c r="F12" s="29"/>
    </row>
    <row r="13" spans="2:6" ht="66" customHeight="1">
      <c r="B13" s="27"/>
      <c r="C13" s="28"/>
      <c r="D13" s="29"/>
      <c r="E13" s="30"/>
      <c r="F13" s="29"/>
    </row>
    <row r="14" spans="2:6" ht="66" customHeight="1">
      <c r="B14" s="27"/>
      <c r="C14" s="28"/>
      <c r="D14" s="29"/>
      <c r="E14" s="30"/>
      <c r="F14" s="29"/>
    </row>
    <row r="15" spans="2:6" ht="66" customHeight="1">
      <c r="B15" s="27"/>
      <c r="C15" s="28"/>
      <c r="D15" s="29"/>
      <c r="E15" s="30"/>
      <c r="F15" s="29"/>
    </row>
    <row r="16" spans="2:6" ht="66" customHeight="1">
      <c r="B16" s="27"/>
      <c r="C16" s="28"/>
      <c r="D16" s="29"/>
      <c r="E16" s="30"/>
      <c r="F16" s="29"/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3" t="str">
        <f>CONCATENATE(Žáci!A3)</f>
        <v>Kategorie: žáci - volná technika</v>
      </c>
      <c r="C3" s="23"/>
      <c r="D3" s="23" t="str">
        <f>CONCATENATE(Žáci!C3)</f>
        <v>Datum: 28.12.2013</v>
      </c>
      <c r="E3" s="23"/>
      <c r="F3" s="23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2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34" t="str">
        <f>CONCATENATE(Žáci!A8)</f>
        <v>6</v>
      </c>
      <c r="C7" s="35" t="str">
        <f>CONCATENATE(Žáci!B8)</f>
        <v>Zuna Ondřej, SCPL</v>
      </c>
      <c r="D7" s="36">
        <f>CONCATENATE(Žákyně!C14)</f>
      </c>
      <c r="E7" s="37">
        <f>VALUE(Žáci!F8)</f>
        <v>0.003090277777777778</v>
      </c>
      <c r="F7" s="46">
        <v>1</v>
      </c>
    </row>
    <row r="8" spans="2:6" ht="66" customHeight="1" thickBot="1">
      <c r="B8" s="39" t="str">
        <f>CONCATENATE(Žáci!A11)</f>
        <v>9</v>
      </c>
      <c r="C8" s="19" t="str">
        <f>CONCATENATE(Žáci!B11)</f>
        <v>Horník Adam, SCPL</v>
      </c>
      <c r="D8" s="12">
        <f>CONCATENATE(Žákyně!C17)</f>
      </c>
      <c r="E8" s="20">
        <f>VALUE(Žáci!F11)</f>
        <v>0.003148148148148148</v>
      </c>
      <c r="F8" s="40">
        <f>(1)+F7</f>
        <v>2</v>
      </c>
    </row>
    <row r="9" spans="2:6" ht="66" customHeight="1" thickBot="1">
      <c r="B9" s="39" t="str">
        <f>CONCATENATE(Žáci!A10)</f>
        <v>8</v>
      </c>
      <c r="C9" s="19" t="str">
        <f>CONCATENATE(Žáci!B10)</f>
        <v>Hasman Ondřej, SCPL</v>
      </c>
      <c r="D9" s="12">
        <f>CONCATENATE(Žákyně!C16)</f>
      </c>
      <c r="E9" s="20">
        <f>VALUE(Žáci!F10)</f>
        <v>0.003229166666666666</v>
      </c>
      <c r="F9" s="40">
        <f>(1)+F8</f>
        <v>3</v>
      </c>
    </row>
    <row r="10" spans="2:6" ht="66" customHeight="1" thickBot="1">
      <c r="B10" s="39" t="str">
        <f>CONCATENATE(Žáci!A7)</f>
        <v>5</v>
      </c>
      <c r="C10" s="19" t="str">
        <f>CONCATENATE(Žáci!B7)</f>
        <v>Kočandrle Martin, SCPL</v>
      </c>
      <c r="D10" s="12">
        <f>CONCATENATE(Žákyně!C13)</f>
      </c>
      <c r="E10" s="20">
        <f>VALUE(Žáci!F7)</f>
        <v>0.003425925925925926</v>
      </c>
      <c r="F10" s="40">
        <f>(1)+F9</f>
        <v>4</v>
      </c>
    </row>
    <row r="11" spans="2:6" ht="66" customHeight="1" thickBot="1">
      <c r="B11" s="39" t="str">
        <f>CONCATENATE(Žáci!A12)</f>
        <v>10</v>
      </c>
      <c r="C11" s="19" t="str">
        <f>CONCATENATE(Žáci!B12)</f>
        <v>Richter Lukáš, KOS Plzeň</v>
      </c>
      <c r="D11" s="12">
        <f>CONCATENATE(Žákyně!C18)</f>
      </c>
      <c r="E11" s="20">
        <f>VALUE(Žáci!F12)</f>
        <v>0.003506944444444445</v>
      </c>
      <c r="F11" s="40">
        <f>(1)+F10</f>
        <v>5</v>
      </c>
    </row>
    <row r="12" spans="2:6" ht="66" customHeight="1" thickBot="1">
      <c r="B12" s="39" t="str">
        <f>CONCATENATE(Žáci!A13)</f>
        <v>11</v>
      </c>
      <c r="C12" s="19" t="str">
        <f>CONCATENATE(Žáci!B13)</f>
        <v>Zuna Štěpán, SCPL</v>
      </c>
      <c r="D12" s="12">
        <f>CONCATENATE(Žákyně!C19)</f>
      </c>
      <c r="E12" s="20">
        <f>VALUE(Žáci!F13)</f>
        <v>0.0035300925925925925</v>
      </c>
      <c r="F12" s="40">
        <f>(1)+F11</f>
        <v>6</v>
      </c>
    </row>
    <row r="13" spans="2:6" ht="66" customHeight="1" thickBot="1">
      <c r="B13" s="39" t="str">
        <f>CONCATENATE(Žáci!A14)</f>
        <v>12</v>
      </c>
      <c r="C13" s="19" t="str">
        <f>CONCATENATE(Žáci!B14)</f>
        <v>Hasman Marek, SCPL</v>
      </c>
      <c r="D13" s="12">
        <f>CONCATENATE(Žákyně!C20)</f>
      </c>
      <c r="E13" s="20">
        <f>VALUE(Žáci!F14)</f>
        <v>0.0036921296296296294</v>
      </c>
      <c r="F13" s="40">
        <f>(1)+F12</f>
        <v>7</v>
      </c>
    </row>
    <row r="14" spans="2:6" ht="66" customHeight="1" thickBot="1">
      <c r="B14" s="39" t="str">
        <f>CONCATENATE(Žáci!A9)</f>
        <v>7</v>
      </c>
      <c r="C14" s="19" t="str">
        <f>CONCATENATE(Žáci!B9)</f>
        <v>Svoboda Vojtěch, SCPL</v>
      </c>
      <c r="D14" s="12">
        <f>CONCATENATE(Žákyně!C15)</f>
      </c>
      <c r="E14" s="20">
        <f>VALUE(Žáci!F9)</f>
        <v>0.003726851851851852</v>
      </c>
      <c r="F14" s="40">
        <f>(1)+F13</f>
        <v>8</v>
      </c>
    </row>
    <row r="15" spans="2:6" ht="66" customHeight="1" thickBot="1">
      <c r="B15" s="39" t="str">
        <f>CONCATENATE(Žáci!A15)</f>
        <v>13</v>
      </c>
      <c r="C15" s="19" t="str">
        <f>CONCATENATE(Žáci!B15)</f>
        <v>Hašek Adam, SCPL</v>
      </c>
      <c r="D15" s="12">
        <f>CONCATENATE(Žákyně!C21)</f>
      </c>
      <c r="E15" s="20">
        <f>VALUE(Žáci!F15)</f>
        <v>0.003854166666666667</v>
      </c>
      <c r="F15" s="40">
        <f>(1)+F14</f>
        <v>9</v>
      </c>
    </row>
    <row r="16" spans="2:6" ht="66" customHeight="1" thickBot="1">
      <c r="B16" s="41" t="str">
        <f>CONCATENATE(Žáci!A16)</f>
        <v>14</v>
      </c>
      <c r="C16" s="42" t="str">
        <f>CONCATENATE(Žáci!B16)</f>
        <v>Matulka Adam, SCPL</v>
      </c>
      <c r="D16" s="43">
        <f>CONCATENATE(Žákyně!C22)</f>
      </c>
      <c r="E16" s="44">
        <f>VALUE(Žáci!F16)</f>
        <v>0.0038657407407407416</v>
      </c>
      <c r="F16" s="45">
        <f>(1)+F15</f>
        <v>10</v>
      </c>
    </row>
    <row r="17" spans="2:6" ht="66" customHeight="1">
      <c r="B17" s="27"/>
      <c r="C17" s="28"/>
      <c r="D17" s="29"/>
      <c r="E17" s="30"/>
      <c r="F17" s="29"/>
    </row>
    <row r="18" spans="2:6" ht="66" customHeight="1">
      <c r="B18" s="27"/>
      <c r="C18" s="28"/>
      <c r="D18" s="29"/>
      <c r="E18" s="30"/>
      <c r="F18" s="29"/>
    </row>
    <row r="19" spans="2:6" ht="66" customHeight="1">
      <c r="B19" s="27"/>
      <c r="C19" s="28"/>
      <c r="D19" s="29"/>
      <c r="E19" s="30"/>
      <c r="F19" s="29"/>
    </row>
    <row r="20" spans="2:6" ht="66" customHeight="1">
      <c r="B20" s="27"/>
      <c r="C20" s="28"/>
      <c r="D20" s="29"/>
      <c r="E20" s="30"/>
      <c r="F20" s="29"/>
    </row>
    <row r="21" spans="2:6" ht="66" customHeight="1">
      <c r="B21" s="27"/>
      <c r="C21" s="28"/>
      <c r="D21" s="29"/>
      <c r="E21" s="30"/>
      <c r="F21" s="29"/>
    </row>
    <row r="22" spans="2:6" ht="66" customHeight="1">
      <c r="B22" s="27"/>
      <c r="C22" s="28"/>
      <c r="D22" s="29"/>
      <c r="E22" s="30"/>
      <c r="F22" s="29"/>
    </row>
    <row r="23" spans="2:6" ht="66" customHeight="1">
      <c r="B23" s="27"/>
      <c r="C23" s="28"/>
      <c r="D23" s="29"/>
      <c r="E23" s="30"/>
      <c r="F23" s="29"/>
    </row>
    <row r="24" spans="2:6" ht="66" customHeight="1">
      <c r="B24" s="27"/>
      <c r="C24" s="28"/>
      <c r="D24" s="29"/>
      <c r="E24" s="30"/>
      <c r="F24" s="29"/>
    </row>
    <row r="25" spans="2:6" ht="66" customHeight="1">
      <c r="B25" s="27"/>
      <c r="C25" s="28"/>
      <c r="D25" s="29"/>
      <c r="E25" s="30"/>
      <c r="F25" s="29"/>
    </row>
    <row r="26" spans="2:6" ht="66" customHeight="1">
      <c r="B26" s="27"/>
      <c r="C26" s="28"/>
      <c r="D26" s="29"/>
      <c r="E26" s="30"/>
      <c r="F26" s="29"/>
    </row>
    <row r="27" spans="2:6" ht="66" customHeight="1">
      <c r="B27" s="27"/>
      <c r="C27" s="28"/>
      <c r="D27" s="29"/>
      <c r="E27" s="30"/>
      <c r="F27" s="29"/>
    </row>
    <row r="28" spans="2:6" ht="66" customHeight="1">
      <c r="B28" s="27"/>
      <c r="C28" s="28"/>
      <c r="D28" s="29"/>
      <c r="E28" s="30"/>
      <c r="F28" s="29"/>
    </row>
    <row r="29" spans="2:6" ht="66" customHeight="1">
      <c r="B29" s="27"/>
      <c r="C29" s="28"/>
      <c r="D29" s="29"/>
      <c r="E29" s="30"/>
      <c r="F29" s="29"/>
    </row>
    <row r="30" spans="2:6" ht="66" customHeight="1">
      <c r="B30" s="27"/>
      <c r="C30" s="28"/>
      <c r="D30" s="29"/>
      <c r="E30" s="30"/>
      <c r="F30" s="29"/>
    </row>
    <row r="31" spans="2:6" ht="66" customHeight="1">
      <c r="B31" s="27"/>
      <c r="C31" s="28"/>
      <c r="D31" s="29"/>
      <c r="E31" s="30"/>
      <c r="F31" s="29"/>
    </row>
    <row r="32" spans="2:6" ht="66" customHeight="1">
      <c r="B32" s="27"/>
      <c r="C32" s="28"/>
      <c r="D32" s="29"/>
      <c r="E32" s="30"/>
      <c r="F32" s="29"/>
    </row>
    <row r="33" spans="2:6" ht="66" customHeight="1">
      <c r="B33" s="27"/>
      <c r="C33" s="28"/>
      <c r="D33" s="29"/>
      <c r="E33" s="30"/>
      <c r="F33" s="29"/>
    </row>
    <row r="34" spans="2:6" ht="66" customHeight="1">
      <c r="B34" s="27"/>
      <c r="C34" s="28"/>
      <c r="D34" s="29"/>
      <c r="E34" s="30"/>
      <c r="F34" s="29"/>
    </row>
    <row r="35" spans="2:6" ht="66" customHeight="1">
      <c r="B35" s="27"/>
      <c r="C35" s="28"/>
      <c r="D35" s="29"/>
      <c r="E35" s="30"/>
      <c r="F35" s="29"/>
    </row>
    <row r="36" spans="2:6" ht="66" customHeight="1">
      <c r="B36" s="27"/>
      <c r="C36" s="28"/>
      <c r="D36" s="29"/>
      <c r="E36" s="30"/>
      <c r="F36" s="29"/>
    </row>
    <row r="37" spans="2:6" ht="66" customHeight="1">
      <c r="B37" s="27"/>
      <c r="C37" s="28"/>
      <c r="D37" s="29"/>
      <c r="E37" s="30"/>
      <c r="F37" s="29"/>
    </row>
    <row r="38" spans="2:6" ht="66" customHeight="1">
      <c r="B38" s="27"/>
      <c r="C38" s="28"/>
      <c r="D38" s="29"/>
      <c r="E38" s="30"/>
      <c r="F38" s="29"/>
    </row>
    <row r="39" spans="2:6" ht="66" customHeight="1">
      <c r="B39" s="27"/>
      <c r="C39" s="28"/>
      <c r="D39" s="29"/>
      <c r="E39" s="30"/>
      <c r="F39" s="29"/>
    </row>
    <row r="40" spans="2:6" ht="66" customHeight="1">
      <c r="B40" s="27"/>
      <c r="C40" s="28"/>
      <c r="D40" s="29"/>
      <c r="E40" s="30"/>
      <c r="F40" s="29"/>
    </row>
    <row r="41" spans="2:6" ht="66" customHeight="1">
      <c r="B41" s="27"/>
      <c r="C41" s="28"/>
      <c r="D41" s="29"/>
      <c r="E41" s="30"/>
      <c r="F41" s="29"/>
    </row>
    <row r="42" spans="2:6" ht="66" customHeight="1">
      <c r="B42" s="27"/>
      <c r="C42" s="28"/>
      <c r="D42" s="29"/>
      <c r="E42" s="30"/>
      <c r="F42" s="29"/>
    </row>
    <row r="43" spans="2:6" ht="66" customHeight="1">
      <c r="B43" s="27"/>
      <c r="C43" s="28"/>
      <c r="D43" s="29"/>
      <c r="E43" s="30"/>
      <c r="F43" s="29"/>
    </row>
    <row r="44" spans="2:6" ht="66" customHeight="1">
      <c r="B44" s="27"/>
      <c r="C44" s="28"/>
      <c r="D44" s="29"/>
      <c r="E44" s="30"/>
      <c r="F44" s="29"/>
    </row>
    <row r="45" spans="2:6" ht="66" customHeight="1">
      <c r="B45" s="27"/>
      <c r="C45" s="28"/>
      <c r="D45" s="29"/>
      <c r="E45" s="30"/>
      <c r="F45" s="29"/>
    </row>
    <row r="46" spans="2:6" ht="66" customHeight="1">
      <c r="B46" s="27"/>
      <c r="C46" s="28"/>
      <c r="D46" s="29"/>
      <c r="E46" s="30"/>
      <c r="F46" s="29"/>
    </row>
    <row r="47" spans="2:6" ht="66" customHeight="1">
      <c r="B47" s="27"/>
      <c r="C47" s="28"/>
      <c r="D47" s="29"/>
      <c r="E47" s="30"/>
      <c r="F47" s="29"/>
    </row>
    <row r="48" spans="2:6" ht="66" customHeight="1">
      <c r="B48" s="27"/>
      <c r="C48" s="28"/>
      <c r="D48" s="29"/>
      <c r="E48" s="30"/>
      <c r="F48" s="29"/>
    </row>
    <row r="49" spans="2:6" ht="66" customHeight="1">
      <c r="B49" s="27"/>
      <c r="C49" s="28"/>
      <c r="D49" s="29"/>
      <c r="E49" s="30"/>
      <c r="F49" s="29"/>
    </row>
    <row r="50" spans="2:6" ht="66" customHeight="1">
      <c r="B50" s="27"/>
      <c r="C50" s="28"/>
      <c r="D50" s="29"/>
      <c r="E50" s="30"/>
      <c r="F50" s="29"/>
    </row>
    <row r="51" spans="2:6" ht="66" customHeight="1">
      <c r="B51" s="27"/>
      <c r="C51" s="28"/>
      <c r="D51" s="29"/>
      <c r="E51" s="30"/>
      <c r="F51" s="29"/>
    </row>
    <row r="52" spans="2:6" ht="66" customHeight="1">
      <c r="B52" s="27"/>
      <c r="C52" s="28"/>
      <c r="D52" s="29"/>
      <c r="E52" s="30"/>
      <c r="F52" s="29"/>
    </row>
    <row r="53" spans="2:6" ht="66" customHeight="1">
      <c r="B53" s="27"/>
      <c r="C53" s="28"/>
      <c r="D53" s="29"/>
      <c r="E53" s="30"/>
      <c r="F53" s="29"/>
    </row>
    <row r="54" spans="2:6" ht="66" customHeight="1">
      <c r="B54" s="27"/>
      <c r="C54" s="28"/>
      <c r="D54" s="29"/>
      <c r="E54" s="30"/>
      <c r="F54" s="29"/>
    </row>
    <row r="55" spans="2:6" ht="66" customHeight="1">
      <c r="B55" s="27"/>
      <c r="C55" s="28"/>
      <c r="D55" s="29"/>
      <c r="E55" s="30"/>
      <c r="F55" s="29"/>
    </row>
    <row r="56" spans="2:6" ht="66" customHeight="1">
      <c r="B56" s="27"/>
      <c r="C56" s="28"/>
      <c r="D56" s="2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5" t="s">
        <v>45</v>
      </c>
      <c r="C1" s="25"/>
      <c r="D1" s="25"/>
      <c r="E1" s="25"/>
      <c r="F1" s="25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3" t="str">
        <f>CONCATENATE(Dorky!A3)</f>
        <v>Kategorie: dorostenky - volná technika</v>
      </c>
      <c r="C3" s="23"/>
      <c r="D3" s="23" t="str">
        <f>CONCATENATE(Dorky!C3)</f>
        <v>Datum: 28.12.2013</v>
      </c>
      <c r="E3" s="23"/>
      <c r="F3" s="23"/>
      <c r="IQ3"/>
      <c r="IR3"/>
      <c r="IS3"/>
      <c r="IT3"/>
      <c r="IU3"/>
    </row>
    <row r="4" spans="2:255" s="1" customFormat="1" ht="18" customHeight="1">
      <c r="B4" s="2" t="str">
        <f>CONCATENATE(Dorky!A4)</f>
        <v>Délka tratě: 3 kola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1" t="s">
        <v>4</v>
      </c>
      <c r="C6" s="32" t="s">
        <v>5</v>
      </c>
      <c r="D6" s="32" t="s">
        <v>6</v>
      </c>
      <c r="E6" s="32" t="s">
        <v>9</v>
      </c>
      <c r="F6" s="33" t="s">
        <v>10</v>
      </c>
    </row>
    <row r="7" spans="2:6" ht="66" customHeight="1" thickBot="1">
      <c r="B7" s="50" t="str">
        <f>CONCATENATE(Dorky!A7)</f>
        <v>16</v>
      </c>
      <c r="C7" s="51" t="str">
        <f>CONCATENATE(Dorky!B7)</f>
        <v>Štruncová Markéta, SCPL</v>
      </c>
      <c r="D7" s="52" t="e">
        <f>CONCATENATE(Dorci!#REF!)</f>
        <v>#REF!</v>
      </c>
      <c r="E7" s="53">
        <f>VALUE(Dorky!F7)</f>
        <v>0.005115740740740741</v>
      </c>
      <c r="F7" s="54">
        <v>1</v>
      </c>
    </row>
    <row r="8" spans="2:6" ht="66" customHeight="1">
      <c r="B8" s="47"/>
      <c r="C8" s="48"/>
      <c r="D8" s="49"/>
      <c r="E8" s="30"/>
      <c r="F8" s="29"/>
    </row>
    <row r="9" spans="2:6" ht="66" customHeight="1">
      <c r="B9" s="47"/>
      <c r="C9" s="48"/>
      <c r="D9" s="49"/>
      <c r="E9" s="30"/>
      <c r="F9" s="29"/>
    </row>
    <row r="10" spans="2:6" ht="66" customHeight="1">
      <c r="B10" s="47"/>
      <c r="C10" s="48"/>
      <c r="D10" s="49"/>
      <c r="E10" s="30"/>
      <c r="F10" s="29"/>
    </row>
    <row r="11" spans="2:6" ht="66" customHeight="1">
      <c r="B11" s="47"/>
      <c r="C11" s="48"/>
      <c r="D11" s="49"/>
      <c r="E11" s="30"/>
      <c r="F11" s="29"/>
    </row>
    <row r="12" spans="2:6" ht="66" customHeight="1">
      <c r="B12" s="47"/>
      <c r="C12" s="48"/>
      <c r="D12" s="49"/>
      <c r="E12" s="30"/>
      <c r="F12" s="29"/>
    </row>
    <row r="13" spans="2:6" ht="66" customHeight="1">
      <c r="B13" s="47"/>
      <c r="C13" s="48"/>
      <c r="D13" s="49"/>
      <c r="E13" s="30"/>
      <c r="F13" s="29"/>
    </row>
    <row r="14" spans="2:6" ht="66" customHeight="1">
      <c r="B14" s="47"/>
      <c r="C14" s="48"/>
      <c r="D14" s="49"/>
      <c r="E14" s="30"/>
      <c r="F14" s="29"/>
    </row>
    <row r="15" spans="2:6" ht="66" customHeight="1">
      <c r="B15" s="47"/>
      <c r="C15" s="48"/>
      <c r="D15" s="49"/>
      <c r="E15" s="30"/>
      <c r="F15" s="29"/>
    </row>
    <row r="16" spans="2:6" ht="66" customHeight="1">
      <c r="B16" s="47"/>
      <c r="C16" s="48"/>
      <c r="D16" s="49"/>
      <c r="E16" s="30"/>
      <c r="F16" s="29"/>
    </row>
    <row r="17" spans="2:6" ht="66" customHeight="1">
      <c r="B17" s="47"/>
      <c r="C17" s="48"/>
      <c r="D17" s="49"/>
      <c r="E17" s="30"/>
      <c r="F17" s="29"/>
    </row>
    <row r="18" spans="2:6" ht="66" customHeight="1">
      <c r="B18" s="47"/>
      <c r="C18" s="48"/>
      <c r="D18" s="49"/>
      <c r="E18" s="30"/>
      <c r="F18" s="29"/>
    </row>
    <row r="19" spans="2:6" ht="66" customHeight="1">
      <c r="B19" s="47"/>
      <c r="C19" s="48"/>
      <c r="D19" s="49"/>
      <c r="E19" s="30"/>
      <c r="F19" s="29"/>
    </row>
    <row r="20" spans="2:6" ht="66" customHeight="1">
      <c r="B20" s="47"/>
      <c r="C20" s="48"/>
      <c r="D20" s="49"/>
      <c r="E20" s="30"/>
      <c r="F20" s="29"/>
    </row>
    <row r="21" spans="2:6" ht="66" customHeight="1">
      <c r="B21" s="47"/>
      <c r="C21" s="48"/>
      <c r="D21" s="49"/>
      <c r="E21" s="30"/>
      <c r="F21" s="29"/>
    </row>
    <row r="22" spans="2:6" ht="66" customHeight="1">
      <c r="B22" s="47"/>
      <c r="C22" s="48"/>
      <c r="D22" s="49"/>
      <c r="E22" s="30"/>
      <c r="F22" s="29"/>
    </row>
    <row r="23" spans="2:6" ht="66" customHeight="1">
      <c r="B23" s="47"/>
      <c r="C23" s="48"/>
      <c r="D23" s="49"/>
      <c r="E23" s="30"/>
      <c r="F23" s="29"/>
    </row>
    <row r="24" spans="2:6" ht="66" customHeight="1">
      <c r="B24" s="47"/>
      <c r="C24" s="48"/>
      <c r="D24" s="49"/>
      <c r="E24" s="30"/>
      <c r="F24" s="29"/>
    </row>
    <row r="25" spans="2:6" ht="66" customHeight="1">
      <c r="B25" s="47"/>
      <c r="C25" s="48"/>
      <c r="D25" s="49"/>
      <c r="E25" s="30"/>
      <c r="F25" s="29"/>
    </row>
    <row r="26" spans="2:6" ht="66" customHeight="1">
      <c r="B26" s="47"/>
      <c r="C26" s="48"/>
      <c r="D26" s="49"/>
      <c r="E26" s="30"/>
      <c r="F26" s="29"/>
    </row>
    <row r="27" spans="2:6" ht="66" customHeight="1">
      <c r="B27" s="47"/>
      <c r="C27" s="48"/>
      <c r="D27" s="49"/>
      <c r="E27" s="30"/>
      <c r="F27" s="29"/>
    </row>
    <row r="28" spans="2:6" ht="66" customHeight="1">
      <c r="B28" s="47"/>
      <c r="C28" s="48"/>
      <c r="D28" s="49"/>
      <c r="E28" s="30"/>
      <c r="F28" s="29"/>
    </row>
    <row r="29" spans="2:6" ht="66" customHeight="1">
      <c r="B29" s="47"/>
      <c r="C29" s="48"/>
      <c r="D29" s="49"/>
      <c r="E29" s="30"/>
      <c r="F29" s="29"/>
    </row>
    <row r="30" spans="2:6" ht="66" customHeight="1">
      <c r="B30" s="47"/>
      <c r="C30" s="48"/>
      <c r="D30" s="49"/>
      <c r="E30" s="30"/>
      <c r="F30" s="29"/>
    </row>
    <row r="31" spans="2:6" ht="66" customHeight="1">
      <c r="B31" s="47"/>
      <c r="C31" s="48"/>
      <c r="D31" s="49"/>
      <c r="E31" s="30"/>
      <c r="F31" s="29"/>
    </row>
    <row r="32" spans="2:6" ht="66" customHeight="1">
      <c r="B32" s="47"/>
      <c r="C32" s="48"/>
      <c r="D32" s="49"/>
      <c r="E32" s="30"/>
      <c r="F32" s="29"/>
    </row>
    <row r="33" spans="2:6" ht="66" customHeight="1">
      <c r="B33" s="47"/>
      <c r="C33" s="48"/>
      <c r="D33" s="49"/>
      <c r="E33" s="30"/>
      <c r="F33" s="29"/>
    </row>
    <row r="34" spans="2:6" ht="66" customHeight="1">
      <c r="B34" s="47"/>
      <c r="C34" s="48"/>
      <c r="D34" s="49"/>
      <c r="E34" s="30"/>
      <c r="F34" s="29"/>
    </row>
    <row r="35" spans="2:6" ht="66" customHeight="1">
      <c r="B35" s="47"/>
      <c r="C35" s="48"/>
      <c r="D35" s="49"/>
      <c r="E35" s="30"/>
      <c r="F35" s="29"/>
    </row>
    <row r="36" spans="2:6" ht="66" customHeight="1">
      <c r="B36" s="47"/>
      <c r="C36" s="48"/>
      <c r="D36" s="49"/>
      <c r="E36" s="30"/>
      <c r="F36" s="29"/>
    </row>
    <row r="37" spans="2:6" ht="66" customHeight="1">
      <c r="B37" s="47"/>
      <c r="C37" s="48"/>
      <c r="D37" s="49"/>
      <c r="E37" s="30"/>
      <c r="F37" s="29"/>
    </row>
    <row r="38" spans="2:6" ht="66" customHeight="1">
      <c r="B38" s="47"/>
      <c r="C38" s="48"/>
      <c r="D38" s="49"/>
      <c r="E38" s="30"/>
      <c r="F38" s="29"/>
    </row>
    <row r="39" spans="2:6" ht="66" customHeight="1">
      <c r="B39" s="47"/>
      <c r="C39" s="48"/>
      <c r="D39" s="49"/>
      <c r="E39" s="30"/>
      <c r="F39" s="29"/>
    </row>
    <row r="40" spans="2:6" ht="66" customHeight="1">
      <c r="B40" s="47"/>
      <c r="C40" s="48"/>
      <c r="D40" s="49"/>
      <c r="E40" s="30"/>
      <c r="F40" s="29"/>
    </row>
    <row r="41" spans="2:6" ht="66" customHeight="1">
      <c r="B41" s="47"/>
      <c r="C41" s="48"/>
      <c r="D41" s="49"/>
      <c r="E41" s="30"/>
      <c r="F41" s="29"/>
    </row>
    <row r="42" spans="2:6" ht="66" customHeight="1">
      <c r="B42" s="47"/>
      <c r="C42" s="48"/>
      <c r="D42" s="49"/>
      <c r="E42" s="30"/>
      <c r="F42" s="29"/>
    </row>
    <row r="43" spans="2:6" ht="66" customHeight="1">
      <c r="B43" s="47"/>
      <c r="C43" s="48"/>
      <c r="D43" s="49"/>
      <c r="E43" s="30"/>
      <c r="F43" s="29"/>
    </row>
    <row r="44" spans="2:6" ht="66" customHeight="1">
      <c r="B44" s="47"/>
      <c r="C44" s="48"/>
      <c r="D44" s="49"/>
      <c r="E44" s="30"/>
      <c r="F44" s="29"/>
    </row>
    <row r="45" spans="2:6" ht="66" customHeight="1">
      <c r="B45" s="47"/>
      <c r="C45" s="48"/>
      <c r="D45" s="49"/>
      <c r="E45" s="30"/>
      <c r="F45" s="29"/>
    </row>
    <row r="46" spans="2:6" ht="66" customHeight="1">
      <c r="B46" s="47"/>
      <c r="C46" s="48"/>
      <c r="D46" s="49"/>
      <c r="E46" s="30"/>
      <c r="F46" s="29"/>
    </row>
    <row r="47" spans="2:6" ht="66" customHeight="1">
      <c r="B47" s="47"/>
      <c r="C47" s="48"/>
      <c r="D47" s="49"/>
      <c r="E47" s="30"/>
      <c r="F47" s="29"/>
    </row>
    <row r="48" spans="2:6" ht="66" customHeight="1">
      <c r="B48" s="47"/>
      <c r="C48" s="48"/>
      <c r="D48" s="49"/>
      <c r="E48" s="30"/>
      <c r="F48" s="29"/>
    </row>
    <row r="49" spans="2:6" ht="66" customHeight="1">
      <c r="B49" s="47"/>
      <c r="C49" s="48"/>
      <c r="D49" s="49"/>
      <c r="E49" s="30"/>
      <c r="F49" s="29"/>
    </row>
    <row r="50" spans="2:6" ht="66" customHeight="1">
      <c r="B50" s="47"/>
      <c r="C50" s="48"/>
      <c r="D50" s="49"/>
      <c r="E50" s="30"/>
      <c r="F50" s="29"/>
    </row>
    <row r="51" spans="2:6" ht="66" customHeight="1">
      <c r="B51" s="47"/>
      <c r="C51" s="48"/>
      <c r="D51" s="49"/>
      <c r="E51" s="30"/>
      <c r="F51" s="29"/>
    </row>
    <row r="52" spans="2:6" ht="66" customHeight="1">
      <c r="B52" s="47"/>
      <c r="C52" s="48"/>
      <c r="D52" s="49"/>
      <c r="E52" s="30"/>
      <c r="F52" s="29"/>
    </row>
    <row r="53" spans="2:6" ht="66" customHeight="1">
      <c r="B53" s="47"/>
      <c r="C53" s="48"/>
      <c r="D53" s="49"/>
      <c r="E53" s="30"/>
      <c r="F53" s="29"/>
    </row>
    <row r="54" spans="2:6" ht="66" customHeight="1">
      <c r="B54" s="47"/>
      <c r="C54" s="48"/>
      <c r="D54" s="49"/>
      <c r="E54" s="30"/>
      <c r="F54" s="29"/>
    </row>
    <row r="55" spans="2:6" ht="66" customHeight="1">
      <c r="B55" s="47"/>
      <c r="C55" s="48"/>
      <c r="D55" s="49"/>
      <c r="E55" s="30"/>
      <c r="F55" s="29"/>
    </row>
    <row r="56" spans="2:6" ht="66" customHeight="1">
      <c r="B56" s="47"/>
      <c r="C56" s="48"/>
      <c r="D56" s="49"/>
      <c r="E56" s="30"/>
      <c r="F56" s="29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Kožený</dc:creator>
  <cp:keywords/>
  <dc:description/>
  <cp:lastModifiedBy>Josef Kožený</cp:lastModifiedBy>
  <dcterms:created xsi:type="dcterms:W3CDTF">2013-12-28T13:45:47Z</dcterms:created>
  <dcterms:modified xsi:type="dcterms:W3CDTF">2013-12-28T13:46:12Z</dcterms:modified>
  <cp:category/>
  <cp:version/>
  <cp:contentType/>
  <cp:contentStatus/>
</cp:coreProperties>
</file>